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645" windowWidth="14805" windowHeight="7470" tabRatio="598" firstSheet="25" activeTab="25"/>
  </bookViews>
  <sheets>
    <sheet name="Anual" sheetId="1" r:id="rId1"/>
    <sheet name="Período 21-22" sheetId="2" r:id="rId2"/>
    <sheet name="PERÍODO 22-23" sheetId="39" r:id="rId3"/>
    <sheet name="Febrero 22" sheetId="3" r:id="rId4"/>
    <sheet name="Marzo 22" sheetId="4" r:id="rId5"/>
    <sheet name="Abril 22" sheetId="5" r:id="rId6"/>
    <sheet name="Mayo 22" sheetId="6" r:id="rId7"/>
    <sheet name="Junio 22" sheetId="7" r:id="rId8"/>
    <sheet name="Julio 22" sheetId="8" r:id="rId9"/>
    <sheet name="Agosto 22" sheetId="9" r:id="rId10"/>
    <sheet name="Setiembre 22" sheetId="10" r:id="rId11"/>
    <sheet name="Octubre 22" sheetId="11" r:id="rId12"/>
    <sheet name="Noviembre 22" sheetId="12" r:id="rId13"/>
    <sheet name="Diciembre 22" sheetId="13" r:id="rId14"/>
    <sheet name="MARZO 23" sheetId="15" r:id="rId15"/>
    <sheet name="ABRIL 23" sheetId="16" r:id="rId16"/>
    <sheet name="MAYO 23" sheetId="17" r:id="rId17"/>
    <sheet name="JUNIO 23" sheetId="18" r:id="rId18"/>
    <sheet name="JULIO 23" sheetId="19" r:id="rId19"/>
    <sheet name="AGOSTO 23" sheetId="20" r:id="rId20"/>
    <sheet name="SETIEMBRE 23 " sheetId="21" r:id="rId21"/>
    <sheet name="OCTUBRE 23" sheetId="22" r:id="rId22"/>
    <sheet name="NOVIEMBRE 23" sheetId="23" r:id="rId23"/>
    <sheet name="DICIEMBRE 23" sheetId="24" r:id="rId24"/>
    <sheet name="ANUAL 2023" sheetId="40" r:id="rId25"/>
    <sheet name="PERÍODO 23-24" sheetId="25" r:id="rId26"/>
  </sheets>
  <calcPr calcId="145621"/>
</workbook>
</file>

<file path=xl/calcChain.xml><?xml version="1.0" encoding="utf-8"?>
<calcChain xmlns="http://schemas.openxmlformats.org/spreadsheetml/2006/main">
  <c r="N26" i="25" l="1"/>
  <c r="P24" i="25"/>
  <c r="P23" i="25"/>
  <c r="P22" i="25"/>
  <c r="P21" i="25"/>
  <c r="P20" i="25"/>
  <c r="P19" i="25"/>
  <c r="Q9" i="25"/>
  <c r="P13" i="25"/>
  <c r="P11" i="25"/>
  <c r="P10" i="25"/>
  <c r="P9" i="25"/>
  <c r="P7" i="25"/>
  <c r="P6" i="25"/>
  <c r="O9" i="25"/>
  <c r="D25" i="25" l="1"/>
  <c r="D14" i="25"/>
  <c r="O34" i="25"/>
  <c r="D26" i="25" l="1"/>
  <c r="N25" i="25" l="1"/>
  <c r="M25" i="25"/>
  <c r="L25" i="25"/>
  <c r="K25" i="25"/>
  <c r="J25" i="25"/>
  <c r="I25" i="25"/>
  <c r="H25" i="25"/>
  <c r="G25" i="25"/>
  <c r="F25" i="25"/>
  <c r="E25" i="25"/>
  <c r="O24" i="25"/>
  <c r="O23" i="25"/>
  <c r="O22" i="25"/>
  <c r="O21" i="25"/>
  <c r="O20" i="25"/>
  <c r="O19" i="25"/>
  <c r="O18" i="25"/>
  <c r="P18" i="25" s="1"/>
  <c r="N14" i="25"/>
  <c r="M14" i="25"/>
  <c r="M26" i="25" s="1"/>
  <c r="L14" i="25"/>
  <c r="K14" i="25"/>
  <c r="K26" i="25" s="1"/>
  <c r="J14" i="25"/>
  <c r="I14" i="25"/>
  <c r="H14" i="25"/>
  <c r="G14" i="25"/>
  <c r="G26" i="25" s="1"/>
  <c r="F14" i="25"/>
  <c r="E14" i="25"/>
  <c r="O13" i="25"/>
  <c r="O12" i="25"/>
  <c r="O11" i="25"/>
  <c r="O10" i="25"/>
  <c r="O8" i="25"/>
  <c r="P8" i="25" s="1"/>
  <c r="O7" i="25"/>
  <c r="O6" i="25"/>
  <c r="P12" i="25" l="1"/>
  <c r="E26" i="25"/>
  <c r="I26" i="25"/>
  <c r="Q20" i="25"/>
  <c r="Q6" i="25"/>
  <c r="Q8" i="25"/>
  <c r="Q11" i="25"/>
  <c r="Q13" i="25"/>
  <c r="Q21" i="25"/>
  <c r="Q23" i="25"/>
  <c r="Q18" i="25"/>
  <c r="L26" i="25"/>
  <c r="J26" i="25"/>
  <c r="O26" i="25" s="1"/>
  <c r="H26" i="25"/>
  <c r="F26" i="25"/>
  <c r="O25" i="25"/>
  <c r="Q7" i="25"/>
  <c r="Q10" i="25"/>
  <c r="Q12" i="25"/>
  <c r="O14" i="25"/>
  <c r="Q19" i="25"/>
  <c r="Q22" i="25"/>
  <c r="N34" i="40" l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P22" i="40" s="1"/>
  <c r="N21" i="40"/>
  <c r="O21" i="40" s="1"/>
  <c r="N20" i="40"/>
  <c r="P20" i="40" s="1"/>
  <c r="N19" i="40"/>
  <c r="O19" i="40" s="1"/>
  <c r="N18" i="40"/>
  <c r="P18" i="40" s="1"/>
  <c r="N17" i="40"/>
  <c r="O17" i="40" s="1"/>
  <c r="M13" i="40"/>
  <c r="L13" i="40"/>
  <c r="K13" i="40"/>
  <c r="J13" i="40"/>
  <c r="J26" i="40" s="1"/>
  <c r="I13" i="40"/>
  <c r="H13" i="40"/>
  <c r="G13" i="40"/>
  <c r="F13" i="40"/>
  <c r="F26" i="40" s="1"/>
  <c r="E13" i="40"/>
  <c r="D13" i="40"/>
  <c r="N12" i="40"/>
  <c r="O12" i="40" s="1"/>
  <c r="O11" i="40"/>
  <c r="N11" i="40"/>
  <c r="P11" i="40" s="1"/>
  <c r="N10" i="40"/>
  <c r="O10" i="40" s="1"/>
  <c r="N9" i="40"/>
  <c r="P9" i="40" s="1"/>
  <c r="N8" i="40"/>
  <c r="O8" i="40" s="1"/>
  <c r="N7" i="40"/>
  <c r="P7" i="40" s="1"/>
  <c r="N6" i="40"/>
  <c r="O6" i="40" s="1"/>
  <c r="O9" i="40" l="1"/>
  <c r="G26" i="40"/>
  <c r="K26" i="40"/>
  <c r="N25" i="40"/>
  <c r="O7" i="40"/>
  <c r="N13" i="40"/>
  <c r="H26" i="40"/>
  <c r="O18" i="40"/>
  <c r="E26" i="40"/>
  <c r="I26" i="40"/>
  <c r="P6" i="40"/>
  <c r="P8" i="40"/>
  <c r="P10" i="40"/>
  <c r="P12" i="40"/>
  <c r="P17" i="40"/>
  <c r="P19" i="40"/>
  <c r="O20" i="40"/>
  <c r="P21" i="40"/>
  <c r="O22" i="40"/>
  <c r="P23" i="40"/>
  <c r="D26" i="40"/>
  <c r="D39" i="24"/>
  <c r="C23" i="24"/>
  <c r="E22" i="24"/>
  <c r="E21" i="24"/>
  <c r="E20" i="24"/>
  <c r="E19" i="24"/>
  <c r="E18" i="24"/>
  <c r="E17" i="24"/>
  <c r="E16" i="24"/>
  <c r="C13" i="24"/>
  <c r="C24" i="24" s="1"/>
  <c r="E12" i="24"/>
  <c r="E11" i="24"/>
  <c r="E10" i="24"/>
  <c r="E9" i="24"/>
  <c r="E8" i="24"/>
  <c r="E7" i="24"/>
  <c r="E6" i="24"/>
  <c r="N26" i="40" l="1"/>
  <c r="D37" i="23"/>
  <c r="C23" i="23"/>
  <c r="E22" i="23"/>
  <c r="E21" i="23"/>
  <c r="E20" i="23"/>
  <c r="E19" i="23"/>
  <c r="E18" i="23"/>
  <c r="E17" i="23"/>
  <c r="E16" i="23"/>
  <c r="C13" i="23"/>
  <c r="E12" i="23"/>
  <c r="E11" i="23"/>
  <c r="E10" i="23"/>
  <c r="E9" i="23"/>
  <c r="E8" i="23"/>
  <c r="E7" i="23"/>
  <c r="E6" i="23"/>
  <c r="D38" i="22" l="1"/>
  <c r="C23" i="22"/>
  <c r="E22" i="22"/>
  <c r="E21" i="22"/>
  <c r="E20" i="22"/>
  <c r="E19" i="22"/>
  <c r="E18" i="22"/>
  <c r="E17" i="22"/>
  <c r="E16" i="22"/>
  <c r="C13" i="22"/>
  <c r="C24" i="22" s="1"/>
  <c r="E12" i="22"/>
  <c r="E11" i="22"/>
  <c r="E10" i="22"/>
  <c r="E9" i="22"/>
  <c r="E8" i="22"/>
  <c r="E7" i="22"/>
  <c r="E6" i="22"/>
  <c r="D38" i="21" l="1"/>
  <c r="C23" i="21"/>
  <c r="E22" i="21"/>
  <c r="E21" i="21"/>
  <c r="E20" i="21"/>
  <c r="E19" i="21"/>
  <c r="E18" i="21"/>
  <c r="E17" i="21"/>
  <c r="E16" i="21"/>
  <c r="C13" i="21"/>
  <c r="C24" i="21" s="1"/>
  <c r="E12" i="21"/>
  <c r="E11" i="21"/>
  <c r="E10" i="21"/>
  <c r="E9" i="21"/>
  <c r="E8" i="21"/>
  <c r="E7" i="21"/>
  <c r="E6" i="21"/>
  <c r="C24" i="20" l="1"/>
  <c r="E23" i="20"/>
  <c r="E22" i="20"/>
  <c r="E21" i="20"/>
  <c r="E20" i="20"/>
  <c r="E19" i="20"/>
  <c r="E18" i="20"/>
  <c r="E17" i="20"/>
  <c r="C14" i="20"/>
  <c r="C25" i="20" s="1"/>
  <c r="E13" i="20"/>
  <c r="E12" i="20"/>
  <c r="E11" i="20"/>
  <c r="E10" i="20"/>
  <c r="E9" i="20"/>
  <c r="E8" i="20"/>
  <c r="E7" i="20"/>
  <c r="E6" i="20"/>
  <c r="D39" i="18" l="1"/>
  <c r="C23" i="18"/>
  <c r="E22" i="18"/>
  <c r="E21" i="18"/>
  <c r="E20" i="18"/>
  <c r="E19" i="18"/>
  <c r="E18" i="18"/>
  <c r="E17" i="18"/>
  <c r="E16" i="18"/>
  <c r="C13" i="18"/>
  <c r="C24" i="18" s="1"/>
  <c r="E12" i="18"/>
  <c r="E11" i="18"/>
  <c r="E10" i="18"/>
  <c r="E9" i="18"/>
  <c r="E8" i="18"/>
  <c r="E7" i="18"/>
  <c r="E6" i="18"/>
  <c r="D41" i="16" l="1"/>
  <c r="C23" i="16"/>
  <c r="E22" i="16"/>
  <c r="E21" i="16"/>
  <c r="E20" i="16"/>
  <c r="E19" i="16"/>
  <c r="E18" i="16"/>
  <c r="E17" i="16"/>
  <c r="E16" i="16"/>
  <c r="C13" i="16"/>
  <c r="C24" i="16" s="1"/>
  <c r="E12" i="16"/>
  <c r="E11" i="16"/>
  <c r="E10" i="16"/>
  <c r="E9" i="16"/>
  <c r="E8" i="16"/>
  <c r="E7" i="16"/>
  <c r="E6" i="16"/>
  <c r="D41" i="15" l="1"/>
  <c r="C23" i="15"/>
  <c r="E22" i="15"/>
  <c r="E21" i="15"/>
  <c r="E20" i="15"/>
  <c r="E19" i="15"/>
  <c r="E18" i="15"/>
  <c r="E17" i="15"/>
  <c r="E16" i="15"/>
  <c r="C13" i="15"/>
  <c r="C24" i="15" s="1"/>
  <c r="E12" i="15"/>
  <c r="E11" i="15"/>
  <c r="E10" i="15"/>
  <c r="E9" i="15"/>
  <c r="E8" i="15"/>
  <c r="E7" i="15"/>
  <c r="E6" i="15"/>
  <c r="O34" i="39" l="1"/>
  <c r="F25" i="39"/>
  <c r="E25" i="39"/>
  <c r="D25" i="39"/>
  <c r="C25" i="39"/>
  <c r="N24" i="39"/>
  <c r="O24" i="39" s="1"/>
  <c r="N23" i="39"/>
  <c r="O23" i="39" s="1"/>
  <c r="O22" i="39"/>
  <c r="N21" i="39"/>
  <c r="O21" i="39" s="1"/>
  <c r="N20" i="39"/>
  <c r="O20" i="39" s="1"/>
  <c r="N19" i="39"/>
  <c r="O19" i="39" s="1"/>
  <c r="N18" i="39"/>
  <c r="O18" i="39" s="1"/>
  <c r="N17" i="39"/>
  <c r="O17" i="39" s="1"/>
  <c r="F13" i="39"/>
  <c r="E13" i="39"/>
  <c r="F26" i="39" s="1"/>
  <c r="D13" i="39"/>
  <c r="D26" i="39" s="1"/>
  <c r="C13" i="39"/>
  <c r="C26" i="39" s="1"/>
  <c r="O12" i="39"/>
  <c r="N12" i="39"/>
  <c r="N11" i="39"/>
  <c r="O11" i="39" s="1"/>
  <c r="O10" i="39"/>
  <c r="N10" i="39"/>
  <c r="N9" i="39"/>
  <c r="O9" i="39" s="1"/>
  <c r="O8" i="39"/>
  <c r="N8" i="39"/>
  <c r="N7" i="39"/>
  <c r="O7" i="39" s="1"/>
  <c r="O6" i="39"/>
  <c r="N6" i="39"/>
  <c r="N13" i="39" s="1"/>
  <c r="N25" i="39" l="1"/>
  <c r="E26" i="39"/>
  <c r="N26" i="39" s="1"/>
  <c r="O23" i="1"/>
  <c r="K25" i="1"/>
  <c r="K13" i="1"/>
  <c r="D25" i="1"/>
  <c r="E25" i="1"/>
  <c r="F25" i="1"/>
  <c r="H25" i="1"/>
  <c r="G25" i="1"/>
  <c r="I25" i="1"/>
  <c r="J25" i="1"/>
  <c r="J13" i="1"/>
  <c r="I13" i="1"/>
  <c r="E17" i="11"/>
  <c r="E18" i="11"/>
  <c r="E19" i="11"/>
  <c r="E20" i="11"/>
  <c r="E21" i="11"/>
  <c r="E22" i="11"/>
  <c r="E16" i="11"/>
  <c r="E7" i="11"/>
  <c r="E8" i="11"/>
  <c r="E9" i="11"/>
  <c r="E10" i="11"/>
  <c r="E11" i="11"/>
  <c r="E12" i="11"/>
  <c r="E6" i="11"/>
  <c r="C23" i="10" l="1"/>
  <c r="C13" i="10"/>
  <c r="C24" i="10" l="1"/>
  <c r="E17" i="9"/>
  <c r="E18" i="9"/>
  <c r="E19" i="9"/>
  <c r="E20" i="9"/>
  <c r="E21" i="9"/>
  <c r="E22" i="9"/>
  <c r="E16" i="9"/>
  <c r="E7" i="9"/>
  <c r="E8" i="9"/>
  <c r="E9" i="9"/>
  <c r="E10" i="9"/>
  <c r="E11" i="9"/>
  <c r="E12" i="9"/>
  <c r="E6" i="9"/>
  <c r="C23" i="9"/>
  <c r="C13" i="9"/>
  <c r="C24" i="9" l="1"/>
  <c r="E17" i="8"/>
  <c r="E18" i="8"/>
  <c r="E19" i="8"/>
  <c r="E20" i="8"/>
  <c r="E21" i="8"/>
  <c r="E22" i="8"/>
  <c r="E23" i="8"/>
  <c r="E16" i="8"/>
  <c r="E7" i="8"/>
  <c r="E8" i="8"/>
  <c r="E9" i="8"/>
  <c r="E10" i="8"/>
  <c r="E11" i="8"/>
  <c r="E12" i="8"/>
  <c r="E6" i="8"/>
  <c r="C24" i="8"/>
  <c r="C13" i="8"/>
  <c r="C25" i="8" s="1"/>
  <c r="H13" i="1"/>
  <c r="G26" i="1" l="1"/>
  <c r="G13" i="1"/>
  <c r="F26" i="1"/>
  <c r="F13" i="1"/>
  <c r="C23" i="4" l="1"/>
  <c r="C24" i="4" s="1"/>
  <c r="C13" i="4"/>
  <c r="C23" i="5"/>
  <c r="C13" i="5"/>
  <c r="C24" i="5" s="1"/>
  <c r="C23" i="6"/>
  <c r="C13" i="6"/>
  <c r="C24" i="6" s="1"/>
  <c r="C13" i="7" l="1"/>
  <c r="C23" i="7"/>
  <c r="C24" i="7" l="1"/>
  <c r="O34" i="1"/>
  <c r="E17" i="5" l="1"/>
  <c r="E18" i="5"/>
  <c r="E19" i="5"/>
  <c r="E20" i="5"/>
  <c r="E21" i="5"/>
  <c r="E22" i="5"/>
  <c r="E16" i="5"/>
  <c r="E7" i="5"/>
  <c r="E8" i="5"/>
  <c r="E9" i="5"/>
  <c r="E10" i="5"/>
  <c r="E11" i="5"/>
  <c r="E12" i="5"/>
  <c r="E6" i="5"/>
  <c r="E17" i="4" l="1"/>
  <c r="E18" i="4"/>
  <c r="E19" i="4"/>
  <c r="E20" i="4"/>
  <c r="E21" i="4"/>
  <c r="E22" i="4"/>
  <c r="E16" i="4"/>
  <c r="E7" i="4"/>
  <c r="E8" i="4"/>
  <c r="E9" i="4"/>
  <c r="E10" i="4"/>
  <c r="E11" i="4"/>
  <c r="E12" i="4"/>
  <c r="E6" i="4"/>
  <c r="C23" i="3" l="1"/>
  <c r="C13" i="3"/>
  <c r="E21" i="3" l="1"/>
  <c r="E17" i="3"/>
  <c r="E16" i="3"/>
  <c r="E6" i="3"/>
  <c r="D41" i="13" l="1"/>
  <c r="E22" i="13"/>
  <c r="E21" i="13"/>
  <c r="E20" i="13"/>
  <c r="E19" i="13"/>
  <c r="E18" i="13"/>
  <c r="E17" i="13"/>
  <c r="E16" i="13"/>
  <c r="E12" i="13"/>
  <c r="E11" i="13"/>
  <c r="E10" i="13"/>
  <c r="E9" i="13"/>
  <c r="E8" i="13"/>
  <c r="E7" i="13"/>
  <c r="E6" i="13"/>
  <c r="D41" i="12"/>
  <c r="E22" i="12"/>
  <c r="E21" i="12"/>
  <c r="E20" i="12"/>
  <c r="E19" i="12"/>
  <c r="E18" i="12"/>
  <c r="E17" i="12"/>
  <c r="E16" i="12"/>
  <c r="E12" i="12"/>
  <c r="E11" i="12"/>
  <c r="E10" i="12"/>
  <c r="E9" i="12"/>
  <c r="E8" i="12"/>
  <c r="E7" i="12"/>
  <c r="E6" i="12"/>
  <c r="D41" i="11"/>
  <c r="D41" i="10"/>
  <c r="E22" i="10"/>
  <c r="E21" i="10"/>
  <c r="E20" i="10"/>
  <c r="E19" i="10"/>
  <c r="E18" i="10"/>
  <c r="E17" i="10"/>
  <c r="E16" i="10"/>
  <c r="E12" i="10"/>
  <c r="E11" i="10"/>
  <c r="E10" i="10"/>
  <c r="E9" i="10"/>
  <c r="E8" i="10"/>
  <c r="E7" i="10"/>
  <c r="E6" i="10"/>
  <c r="D42" i="9"/>
  <c r="D42" i="8"/>
  <c r="D41" i="7"/>
  <c r="E22" i="7"/>
  <c r="E21" i="7"/>
  <c r="E20" i="7"/>
  <c r="E19" i="7"/>
  <c r="E18" i="7"/>
  <c r="E17" i="7"/>
  <c r="E16" i="7"/>
  <c r="E12" i="7"/>
  <c r="E11" i="7"/>
  <c r="E10" i="7"/>
  <c r="E9" i="7"/>
  <c r="E8" i="7"/>
  <c r="E7" i="7"/>
  <c r="E6" i="7"/>
  <c r="D41" i="6"/>
  <c r="E22" i="6"/>
  <c r="E21" i="6"/>
  <c r="E20" i="6"/>
  <c r="E19" i="6"/>
  <c r="E18" i="6"/>
  <c r="E17" i="6"/>
  <c r="E16" i="6"/>
  <c r="E12" i="6"/>
  <c r="E11" i="6"/>
  <c r="E10" i="6"/>
  <c r="E9" i="6"/>
  <c r="E8" i="6"/>
  <c r="E7" i="6"/>
  <c r="E6" i="6"/>
  <c r="D41" i="5"/>
  <c r="O33" i="2"/>
  <c r="M24" i="2"/>
  <c r="L24" i="2"/>
  <c r="K24" i="2"/>
  <c r="J24" i="2"/>
  <c r="I24" i="2"/>
  <c r="H24" i="2"/>
  <c r="G24" i="2"/>
  <c r="F24" i="2"/>
  <c r="E24" i="2"/>
  <c r="D24" i="2"/>
  <c r="C24" i="2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M13" i="2"/>
  <c r="M25" i="2" s="1"/>
  <c r="L13" i="2"/>
  <c r="K13" i="2"/>
  <c r="J13" i="2"/>
  <c r="J25" i="2" s="1"/>
  <c r="I13" i="2"/>
  <c r="H13" i="2"/>
  <c r="G13" i="2"/>
  <c r="F13" i="2"/>
  <c r="F25" i="2" s="1"/>
  <c r="E13" i="2"/>
  <c r="E25" i="2" s="1"/>
  <c r="D13" i="2"/>
  <c r="C13" i="2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O6" i="2" s="1"/>
  <c r="C25" i="2" l="1"/>
  <c r="G25" i="2"/>
  <c r="D25" i="2"/>
  <c r="H25" i="2"/>
  <c r="L25" i="2"/>
  <c r="K25" i="2"/>
  <c r="N24" i="2"/>
  <c r="I25" i="2"/>
  <c r="N13" i="2"/>
  <c r="E22" i="3"/>
  <c r="E20" i="3"/>
  <c r="E19" i="3"/>
  <c r="E18" i="3"/>
  <c r="E12" i="3"/>
  <c r="E11" i="3"/>
  <c r="E10" i="3"/>
  <c r="E9" i="3"/>
  <c r="E8" i="3"/>
  <c r="E7" i="3"/>
  <c r="N25" i="2" l="1"/>
  <c r="C25" i="1"/>
  <c r="N24" i="1"/>
  <c r="O24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M26" i="1"/>
  <c r="L26" i="1"/>
  <c r="K26" i="1"/>
  <c r="J26" i="1"/>
  <c r="I26" i="1"/>
  <c r="H26" i="1"/>
  <c r="E26" i="1"/>
  <c r="C13" i="1"/>
  <c r="N12" i="1"/>
  <c r="O12" i="1" s="1"/>
  <c r="N11" i="1"/>
  <c r="O11" i="1" s="1"/>
  <c r="N10" i="1"/>
  <c r="O10" i="1" s="1"/>
  <c r="N9" i="1"/>
  <c r="O9" i="1" s="1"/>
  <c r="N8" i="1"/>
  <c r="O8" i="1" s="1"/>
  <c r="N7" i="1"/>
  <c r="O7" i="1" s="1"/>
  <c r="N6" i="1"/>
  <c r="O6" i="1" s="1"/>
  <c r="N25" i="1" l="1"/>
  <c r="N26" i="1" s="1"/>
  <c r="C26" i="1"/>
</calcChain>
</file>

<file path=xl/sharedStrings.xml><?xml version="1.0" encoding="utf-8"?>
<sst xmlns="http://schemas.openxmlformats.org/spreadsheetml/2006/main" count="1314" uniqueCount="220">
  <si>
    <t>JUNTA DEPARTAMENTAL DE TACUAREMBO</t>
  </si>
  <si>
    <t>COMISION AGRO, INDUSTRIA Y BIENESTAR ANIMAL</t>
  </si>
  <si>
    <t>AÑO   2021 - 2022</t>
  </si>
  <si>
    <t>TITULARES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</si>
  <si>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</si>
  <si>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</si>
  <si>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</si>
  <si>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</si>
  <si>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</si>
  <si>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</si>
  <si>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</si>
  <si>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</si>
  <si>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</si>
  <si>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</si>
  <si>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</si>
  <si>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</si>
  <si>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Porcentaje</t>
  </si>
  <si>
    <t>1.</t>
  </si>
  <si>
    <t xml:space="preserve">Heber Gustavo Formoso </t>
  </si>
  <si>
    <t>2.</t>
  </si>
  <si>
    <t>Elirio Edgardo Gutiérrez Lavie</t>
  </si>
  <si>
    <t>3.</t>
  </si>
  <si>
    <t>Fabricio Néstor Sempert Liendo</t>
  </si>
  <si>
    <t>4.</t>
  </si>
  <si>
    <t>Pedro Omar Esteves Pereyra de Souza</t>
  </si>
  <si>
    <t>5.</t>
  </si>
  <si>
    <t>Marcelo Albernaz Nuñez</t>
  </si>
  <si>
    <t>6.</t>
  </si>
  <si>
    <t>Téc. Agrop. Saulo S. Díaz Olivera</t>
  </si>
  <si>
    <t>7.</t>
  </si>
  <si>
    <t>Juan Manuel Legelen Coitiño</t>
  </si>
  <si>
    <t>Suplentes</t>
  </si>
  <si>
    <t>1.1</t>
  </si>
  <si>
    <t>José Raúl Ramos Rodríguez</t>
  </si>
  <si>
    <t>2.1</t>
  </si>
  <si>
    <t>3.1</t>
  </si>
  <si>
    <t>Ana Cecilia Lotito Rezende</t>
  </si>
  <si>
    <t>4.1</t>
  </si>
  <si>
    <t>Juan Andrés Eustathiou Kuster</t>
  </si>
  <si>
    <t>5.1</t>
  </si>
  <si>
    <t>Hugo Daniel Esteves González</t>
  </si>
  <si>
    <t>6.1</t>
  </si>
  <si>
    <t>Jorge Eduardo Maneiro Gossi</t>
  </si>
  <si>
    <t>7.1</t>
  </si>
  <si>
    <t>Zully Macarena Machado Da Silva</t>
  </si>
  <si>
    <t>SUB-TOTAL SUPLENTES:</t>
  </si>
  <si>
    <t>TOTAL:</t>
  </si>
  <si>
    <t>Días de reunión:</t>
  </si>
  <si>
    <t>Total Sesiones Ordinarias y Extraordinarias por mes</t>
  </si>
  <si>
    <t>Fracasadas, días:</t>
  </si>
  <si>
    <t>TOTAL SESIONES FRACASADAS</t>
  </si>
  <si>
    <t>Presidente Ejercicio 2021-2022</t>
  </si>
  <si>
    <t>Edgardo Gutiérrez Lavié</t>
  </si>
  <si>
    <t>Secretario Ejercicio 2021-2022</t>
  </si>
  <si>
    <t>DIAS DE REUNION:</t>
  </si>
  <si>
    <t xml:space="preserve">Lunes Hora 19:30 </t>
  </si>
  <si>
    <t>LUGAR: Sala Partido Colorado</t>
  </si>
  <si>
    <t xml:space="preserve">Informes emitidos </t>
  </si>
  <si>
    <t xml:space="preserve"> TOTAL: </t>
  </si>
  <si>
    <t>Secretaria Administrativa:</t>
  </si>
  <si>
    <t xml:space="preserve">Zully Margot Formoso Sosa </t>
  </si>
  <si>
    <t>Dejo constancia de las asistencia de los señores ediles a la comisión de Agro e Industria y Bienestar Animal</t>
  </si>
  <si>
    <t xml:space="preserve">Funcionario: Zully Formoso  </t>
  </si>
  <si>
    <t xml:space="preserve">                         Ficha No. 53</t>
  </si>
  <si>
    <t>Dirección General de Secretaría</t>
  </si>
  <si>
    <t>Comisión:  Agro e Industria y Bienestar Animal</t>
  </si>
  <si>
    <t>Febrero</t>
  </si>
  <si>
    <t>1</t>
  </si>
  <si>
    <t>Gustavo FORMOSO ZABALLA</t>
  </si>
  <si>
    <t>2</t>
  </si>
  <si>
    <t>Edgardo GUTIERREZ LAVIE</t>
  </si>
  <si>
    <t>3</t>
  </si>
  <si>
    <t>Fabricio SEMPERT LIENDO</t>
  </si>
  <si>
    <t>4</t>
  </si>
  <si>
    <t>Pedro Omar  ESTEVES PEREYRA</t>
  </si>
  <si>
    <t>5</t>
  </si>
  <si>
    <t>Marcelo Albernaz</t>
  </si>
  <si>
    <t>6</t>
  </si>
  <si>
    <t>Saulo DIAZ OLIVERA</t>
  </si>
  <si>
    <t>7</t>
  </si>
  <si>
    <t>Juan MANUEL LEGELEN</t>
  </si>
  <si>
    <t>SUB-TOTAL TITULARES:</t>
  </si>
  <si>
    <t xml:space="preserve">José Raúl RAMOS RODRIGUEZ </t>
  </si>
  <si>
    <t>María Azucena SANCHEZ MARTINEZ</t>
  </si>
  <si>
    <t xml:space="preserve">Ana Cecilia LOTITO REZENDE </t>
  </si>
  <si>
    <t xml:space="preserve">Juan Andrés EUSTATHIOU KUSTER </t>
  </si>
  <si>
    <t>Daniel ESTEVES GONZALEZ</t>
  </si>
  <si>
    <t>Jorge  MANEIRO GROSSI</t>
  </si>
  <si>
    <t xml:space="preserve">Zully MACHADO DA SILVA </t>
  </si>
  <si>
    <t>DIAS DE REUNION</t>
  </si>
  <si>
    <t xml:space="preserve">LUNES    -   HORA: 19:30 </t>
  </si>
  <si>
    <t>INFORMES</t>
  </si>
  <si>
    <t>María Azucena Sanchez Martinez</t>
  </si>
  <si>
    <t>Marzo</t>
  </si>
  <si>
    <t>Año 2022</t>
  </si>
  <si>
    <t>Informes emitidos hasta el mes de Marzo 2022:</t>
  </si>
  <si>
    <t>Informes emitidos hasta el mes de Febrero 2022: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</si>
  <si>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</si>
  <si>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</si>
  <si>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</si>
  <si>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</si>
  <si>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</si>
  <si>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</si>
  <si>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</si>
  <si>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</si>
  <si>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</si>
  <si>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LUNES    -   HORA: 20:00</t>
  </si>
  <si>
    <t xml:space="preserve">LUNES    -   HORA: 20:00 </t>
  </si>
  <si>
    <t xml:space="preserve">María Azucena Sanchez </t>
  </si>
  <si>
    <t>ii</t>
  </si>
  <si>
    <t>im</t>
  </si>
  <si>
    <t>Marcelo ALBERNAZ</t>
  </si>
  <si>
    <t>Informes emitidos hasta el mes de Junio 2022:</t>
  </si>
  <si>
    <t>Informes emitidos hasta el mes de Mayo 2022:</t>
  </si>
  <si>
    <t>Informes emitidos hasta el mes de Abril 2022:</t>
  </si>
  <si>
    <t>AÑO   2022 - 2023</t>
  </si>
  <si>
    <t>Presidente Ejercicio 2022-2023</t>
  </si>
  <si>
    <t>Edgardo Gutiérrez  - Pedro Esteves</t>
  </si>
  <si>
    <t>Pedro Esteves - Edgardo Gutierrez</t>
  </si>
  <si>
    <t>Secretario Ejercicio 2022-2023</t>
  </si>
  <si>
    <t xml:space="preserve">Irene Echenagusia </t>
  </si>
  <si>
    <t>Irene Echenagusía</t>
  </si>
  <si>
    <t>Edgardo Gutiérrez Lavié - Pedro Esteves</t>
  </si>
  <si>
    <t>Pedro Omar Esteves - Edgardo Gutierrez</t>
  </si>
  <si>
    <t>Lunes Hora 19:30</t>
  </si>
  <si>
    <t>AÑO   2022</t>
  </si>
  <si>
    <t>Irene ECHENAGUSIA</t>
  </si>
  <si>
    <t xml:space="preserve">Irene ECHENAGUSÍA </t>
  </si>
  <si>
    <t>INFORMES     2</t>
  </si>
  <si>
    <t>INFORMES   4</t>
  </si>
  <si>
    <t>Informes emitidos hasta el mes de Agosto  2022:</t>
  </si>
  <si>
    <t>Informes emitidos hasta el mes de Julio  2022:</t>
  </si>
  <si>
    <t xml:space="preserve">Virginia SOUZA </t>
  </si>
  <si>
    <t>INFORMES 6</t>
  </si>
  <si>
    <t>Virginia SOUZA</t>
  </si>
  <si>
    <t>Prof. Virginia SOUZA</t>
  </si>
  <si>
    <t>INFORMES   6</t>
  </si>
  <si>
    <t>Informes emitidos hasta el mes de Octubre 2022:</t>
  </si>
  <si>
    <t>Año 2023</t>
  </si>
  <si>
    <t>marzo</t>
  </si>
  <si>
    <t>Presidente Ejercicio 2022-2022:</t>
  </si>
  <si>
    <t>Pedro Omar ESTEVES</t>
  </si>
  <si>
    <t>Secretario Ejercicio 2022-2022:</t>
  </si>
  <si>
    <t>Edgardo Elirio GUTIERREZ</t>
  </si>
  <si>
    <t>Informes emitidos hasta el mes de Marzo 2023</t>
  </si>
  <si>
    <t>0    INFORMES</t>
  </si>
  <si>
    <t>Rosario Piedra Marco</t>
  </si>
  <si>
    <t>abril</t>
  </si>
  <si>
    <t>Informes emitidos hasta el mes de Abril 2023:</t>
  </si>
  <si>
    <t>0  INFORMES</t>
  </si>
  <si>
    <t>junio</t>
  </si>
  <si>
    <t>Jorge  MANEIRO GOSSI</t>
  </si>
  <si>
    <t>Presidente Ejercicio 2022-2023:</t>
  </si>
  <si>
    <t>Pedro Omar Estéves</t>
  </si>
  <si>
    <t>Secretario Ejercicio 2022-2023:</t>
  </si>
  <si>
    <t>Edgardo Gutierrez Lavié</t>
  </si>
  <si>
    <t>Informes emitidos hasta el mes de Junio 2023:</t>
  </si>
  <si>
    <t>INFORMES 1</t>
  </si>
  <si>
    <t xml:space="preserve">Agosto </t>
  </si>
  <si>
    <t>Emiliano FONSECA</t>
  </si>
  <si>
    <t>Mtra. Ana María BARAYBAR.</t>
  </si>
  <si>
    <t>TOTAL SESIONES FRACASADAS:                                0</t>
  </si>
  <si>
    <t>Presidente Ejercicio 2023-2024;</t>
  </si>
  <si>
    <t>Gustavo Formoso Zaballa</t>
  </si>
  <si>
    <t>Secretario Ejercicio 2023 - 2024:</t>
  </si>
  <si>
    <t>Marcelo Albernaz Núñez</t>
  </si>
  <si>
    <t>Informes emitidos hasta el mes de AGOSTO 2023:</t>
  </si>
  <si>
    <t xml:space="preserve"> 2  INFORMES</t>
  </si>
  <si>
    <t>Año 2024</t>
  </si>
  <si>
    <t>Mtra. Ana María Baraybar Kauffamn</t>
  </si>
  <si>
    <t>Presidente Ejercicio 2023-2024:</t>
  </si>
  <si>
    <t>Gustavo Formoso.</t>
  </si>
  <si>
    <t>Secretario Ejercicio 2023-2024:</t>
  </si>
  <si>
    <t>Informes emitidos hasta SETIEMBRE 2023:</t>
  </si>
  <si>
    <t xml:space="preserve">UN  (1)  INFORME </t>
  </si>
  <si>
    <t>Mtra. Ana M. Baraybar</t>
  </si>
  <si>
    <t>Informes emitidos hasta el mes de octubre 2023:</t>
  </si>
  <si>
    <t xml:space="preserve">  4  Informes</t>
  </si>
  <si>
    <t>Gustavo Formoso</t>
  </si>
  <si>
    <t>Informes emitidos en el mes de NOVIEMBRE 2023:</t>
  </si>
  <si>
    <t xml:space="preserve">  4  INFORMES</t>
  </si>
  <si>
    <t>Mtra. Ana BARAYBAR.</t>
  </si>
  <si>
    <t>Presidente Ejercicio 2023-2024</t>
  </si>
  <si>
    <t>Secretario Ejercicio 2023-2024</t>
  </si>
  <si>
    <t>Informes emitidos hasta el mes de DICIEMBRE 2023:</t>
  </si>
  <si>
    <t xml:space="preserve">  4    INFORMES</t>
  </si>
  <si>
    <t>COMISION DE AGRO E INDUSTRIA Y BIENESTAR ANIMAL</t>
  </si>
  <si>
    <t>AÑO  2023</t>
  </si>
  <si>
    <t>Pedro Omar Esteves</t>
  </si>
  <si>
    <t>Juan Andrés Eustathiou</t>
  </si>
  <si>
    <t>4.2</t>
  </si>
  <si>
    <t>Ana María Baraybar</t>
  </si>
  <si>
    <t>TOTAL SESIONES FRACASADAS:</t>
  </si>
  <si>
    <t>Sin designar</t>
  </si>
  <si>
    <t xml:space="preserve">                                                             Informes emitidos durante el ejercicio 2023:</t>
  </si>
  <si>
    <t>4  INFORMES</t>
  </si>
  <si>
    <t>ROSARIO PIEDRA MARCO</t>
  </si>
  <si>
    <t>DIRECCION GENERAL DE SECRETARÍA</t>
  </si>
  <si>
    <t xml:space="preserve">SILVIA DA SILVA </t>
  </si>
  <si>
    <t>J</t>
  </si>
  <si>
    <t>A</t>
  </si>
  <si>
    <t>S</t>
  </si>
  <si>
    <t>O</t>
  </si>
  <si>
    <t>N</t>
  </si>
  <si>
    <t>D</t>
  </si>
  <si>
    <t>F</t>
  </si>
  <si>
    <t>M</t>
  </si>
  <si>
    <t xml:space="preserve">Irene Echenagusía </t>
  </si>
  <si>
    <t>3.b</t>
  </si>
  <si>
    <t>Virginia Souza Rodríguez</t>
  </si>
  <si>
    <t>Mónica Malatés Irigoin</t>
  </si>
  <si>
    <t>María Azucena Sánchez Martinez</t>
  </si>
  <si>
    <t>Ana María Baraybar Kauffman</t>
  </si>
  <si>
    <t>EJERCICIO Jul. 2023 - Jun.  2024</t>
  </si>
  <si>
    <t xml:space="preserve">                                                       Informes emitidos durante el  ejercicio 2023/24:</t>
  </si>
  <si>
    <t xml:space="preserve">  6  INFORMES</t>
  </si>
  <si>
    <t>Renunció</t>
  </si>
  <si>
    <t>DIAS y HORA DE REUNION:</t>
  </si>
  <si>
    <t xml:space="preserve">       Lunes          19:30 </t>
  </si>
  <si>
    <t>Lugar: Bancada Partido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</si>
</sst>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u val="double"/>
      <sz val="10"/>
      <name val="Times New Roman"/>
      <family val="1"/>
    </font>
    <font>
      <sz val="10"/>
      <name val="Times New Roman"/>
      <family val="1"/>
    </font>
    <font>
      <b/>
      <i/>
      <u/>
      <sz val="10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sz val="10"/>
      <color rgb="FFFFFFFF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FFFF"/>
      <name val="Times New Roman"/>
      <family val="1"/>
    </font>
    <font>
      <b/>
      <u/>
      <sz val="10"/>
      <color rgb="FFFFFFFF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8"/>
      <name val="Georgia"/>
      <family val="1"/>
    </font>
    <font>
      <b/>
      <sz val="16"/>
      <name val="Georgia"/>
      <family val="1"/>
    </font>
    <font>
      <b/>
      <sz val="14"/>
      <name val="Bookman Old Style"/>
      <family val="1"/>
    </font>
    <font>
      <b/>
      <i/>
      <u/>
      <sz val="16"/>
      <name val="Arial"/>
      <family val="2"/>
    </font>
    <font>
      <b/>
      <u/>
      <sz val="11"/>
      <name val="Arial"/>
      <family val="2"/>
    </font>
    <font>
      <b/>
      <u val="double"/>
      <sz val="10"/>
      <name val="Arial"/>
      <family val="2"/>
    </font>
    <font>
      <b/>
      <sz val="8"/>
      <name val="Arial"/>
      <family val="2"/>
    </font>
    <font>
      <b/>
      <i/>
      <u/>
      <sz val="10"/>
      <name val="Arial"/>
      <family val="2"/>
    </font>
    <font>
      <b/>
      <sz val="14"/>
      <name val="Times New Roman"/>
      <family val="1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62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sz val="10"/>
      <name val="Bookman Old Style"/>
      <family val="1"/>
    </font>
    <font>
      <b/>
      <sz val="11"/>
      <color indexed="9"/>
      <name val="Arial"/>
      <family val="2"/>
    </font>
    <font>
      <b/>
      <sz val="12"/>
      <name val="Comic Sans MS"/>
      <family val="4"/>
    </font>
    <font>
      <b/>
      <u/>
      <sz val="11"/>
      <color rgb="FFFF0000"/>
      <name val="Calibri"/>
      <family val="2"/>
      <scheme val="minor"/>
    </font>
    <font>
      <b/>
      <sz val="12"/>
      <color rgb="FFFFFFFF"/>
      <name val="Times New Roman"/>
      <family val="1"/>
    </font>
    <font>
      <b/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theme="4" tint="-0.249977111117893"/>
      <name val="Arial"/>
      <family val="2"/>
    </font>
    <font>
      <b/>
      <sz val="16"/>
      <color theme="0"/>
      <name val="Arial"/>
      <family val="2"/>
    </font>
    <font>
      <b/>
      <i/>
      <sz val="9"/>
      <name val="Arial"/>
      <family val="2"/>
    </font>
    <font>
      <b/>
      <sz val="11"/>
      <name val="Calibri"/>
      <family val="2"/>
      <scheme val="minor"/>
    </font>
    <font>
      <b/>
      <sz val="13"/>
      <name val="Times New Roman"/>
      <family val="1"/>
    </font>
    <font>
      <b/>
      <sz val="12"/>
      <color theme="1"/>
      <name val="Arial"/>
      <family val="2"/>
    </font>
    <font>
      <b/>
      <sz val="11"/>
      <name val="Times New Roman"/>
      <family val="1"/>
    </font>
    <font>
      <b/>
      <sz val="16"/>
      <color theme="0"/>
      <name val="Georgia"/>
      <family val="1"/>
    </font>
    <font>
      <b/>
      <sz val="11"/>
      <color theme="4" tint="-0.499984740745262"/>
      <name val="Arial"/>
      <family val="2"/>
    </font>
    <font>
      <b/>
      <sz val="13.5"/>
      <name val="Times New Roman"/>
      <family val="1"/>
    </font>
    <font>
      <sz val="13.5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1"/>
      <color theme="4" tint="-0.249977111117893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Cambria"/>
      <family val="1"/>
    </font>
    <font>
      <b/>
      <u val="double"/>
      <sz val="12"/>
      <name val="Times New Roman"/>
      <family val="1"/>
    </font>
    <font>
      <sz val="11"/>
      <color rgb="FFFF0000"/>
      <name val="Aharoni"/>
      <charset val="177"/>
    </font>
    <font>
      <sz val="12"/>
      <color theme="0"/>
      <name val="Times New Roman"/>
      <family val="1"/>
    </font>
    <font>
      <b/>
      <sz val="11"/>
      <color theme="0"/>
      <name val="Century Gothic"/>
      <family val="2"/>
    </font>
    <font>
      <b/>
      <sz val="8"/>
      <name val="Times New Roman"/>
      <family val="1"/>
    </font>
    <font>
      <b/>
      <sz val="12"/>
      <color theme="0"/>
      <name val="Times New Roman"/>
      <family val="1"/>
    </font>
    <font>
      <i/>
      <sz val="10"/>
      <name val="Times New Roman"/>
      <family val="1"/>
    </font>
    <font>
      <b/>
      <sz val="18"/>
      <color theme="0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0">
    <xf numFmtId="0" fontId="0" fillId="0" borderId="0" xfId="0"/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right" vertical="center"/>
    </xf>
    <xf numFmtId="164" fontId="2" fillId="0" borderId="25" xfId="1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right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2" fillId="4" borderId="27" xfId="0" applyFont="1" applyFill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2" fillId="0" borderId="48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0" xfId="0" applyFont="1" applyFill="1" applyBorder="1"/>
    <xf numFmtId="0" fontId="8" fillId="0" borderId="0" xfId="0" applyFont="1" applyFill="1" applyBorder="1"/>
    <xf numFmtId="0" fontId="4" fillId="0" borderId="8" xfId="0" applyFont="1" applyFill="1" applyBorder="1"/>
    <xf numFmtId="0" fontId="7" fillId="0" borderId="24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4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5" xfId="0" applyFont="1" applyFill="1" applyBorder="1"/>
    <xf numFmtId="0" fontId="4" fillId="0" borderId="25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/>
    </xf>
    <xf numFmtId="0" fontId="4" fillId="0" borderId="21" xfId="0" applyFont="1" applyFill="1" applyBorder="1"/>
    <xf numFmtId="0" fontId="4" fillId="0" borderId="21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4" fillId="0" borderId="46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2" fillId="7" borderId="46" xfId="0" applyFont="1" applyFill="1" applyBorder="1"/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16" fontId="2" fillId="0" borderId="27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7" borderId="52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/>
    </xf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12" fillId="9" borderId="21" xfId="0" applyFont="1" applyFill="1" applyBorder="1" applyAlignment="1">
      <alignment horizontal="center"/>
    </xf>
    <xf numFmtId="0" fontId="11" fillId="9" borderId="1" xfId="0" applyFont="1" applyFill="1" applyBorder="1" applyAlignment="1"/>
    <xf numFmtId="0" fontId="11" fillId="9" borderId="2" xfId="0" applyFont="1" applyFill="1" applyBorder="1" applyAlignment="1"/>
    <xf numFmtId="0" fontId="12" fillId="9" borderId="35" xfId="0" applyFont="1" applyFill="1" applyBorder="1" applyAlignment="1">
      <alignment horizontal="center"/>
    </xf>
    <xf numFmtId="0" fontId="11" fillId="9" borderId="3" xfId="0" applyFont="1" applyFill="1" applyBorder="1" applyAlignment="1"/>
    <xf numFmtId="0" fontId="13" fillId="6" borderId="1" xfId="0" applyFont="1" applyFill="1" applyBorder="1"/>
    <xf numFmtId="0" fontId="13" fillId="0" borderId="0" xfId="0" applyFont="1" applyFill="1" applyBorder="1"/>
    <xf numFmtId="0" fontId="15" fillId="0" borderId="0" xfId="0" applyFont="1"/>
    <xf numFmtId="0" fontId="20" fillId="0" borderId="42" xfId="0" applyNumberFormat="1" applyFont="1" applyFill="1" applyBorder="1" applyAlignment="1" applyProtection="1">
      <alignment horizontal="center"/>
    </xf>
    <xf numFmtId="0" fontId="21" fillId="0" borderId="13" xfId="0" applyNumberFormat="1" applyFont="1" applyFill="1" applyBorder="1" applyAlignment="1" applyProtection="1">
      <alignment vertical="center"/>
    </xf>
    <xf numFmtId="0" fontId="23" fillId="0" borderId="18" xfId="0" applyNumberFormat="1" applyFont="1" applyFill="1" applyBorder="1" applyAlignment="1" applyProtection="1">
      <alignment horizontal="center" vertical="center"/>
    </xf>
    <xf numFmtId="0" fontId="13" fillId="0" borderId="20" xfId="0" applyNumberFormat="1" applyFont="1" applyFill="1" applyBorder="1" applyAlignment="1" applyProtection="1">
      <alignment vertical="center"/>
    </xf>
    <xf numFmtId="49" fontId="14" fillId="0" borderId="14" xfId="0" applyNumberFormat="1" applyFont="1" applyFill="1" applyBorder="1" applyAlignment="1" applyProtection="1">
      <alignment horizontal="center" vertical="center"/>
    </xf>
    <xf numFmtId="0" fontId="24" fillId="0" borderId="14" xfId="0" applyNumberFormat="1" applyFont="1" applyFill="1" applyBorder="1" applyAlignment="1" applyProtection="1">
      <alignment vertical="center"/>
    </xf>
    <xf numFmtId="0" fontId="25" fillId="10" borderId="11" xfId="0" applyNumberFormat="1" applyFont="1" applyFill="1" applyBorder="1" applyAlignment="1" applyProtection="1">
      <alignment horizontal="center" vertical="center"/>
    </xf>
    <xf numFmtId="0" fontId="26" fillId="0" borderId="54" xfId="0" applyNumberFormat="1" applyFont="1" applyFill="1" applyBorder="1" applyAlignment="1" applyProtection="1">
      <alignment horizontal="right" vertical="center"/>
    </xf>
    <xf numFmtId="164" fontId="27" fillId="0" borderId="14" xfId="0" applyNumberFormat="1" applyFont="1" applyFill="1" applyBorder="1" applyAlignment="1" applyProtection="1">
      <alignment vertical="center"/>
    </xf>
    <xf numFmtId="49" fontId="14" fillId="0" borderId="55" xfId="0" applyNumberFormat="1" applyFont="1" applyFill="1" applyBorder="1" applyAlignment="1" applyProtection="1">
      <alignment horizontal="center" vertical="center"/>
    </xf>
    <xf numFmtId="0" fontId="24" fillId="0" borderId="55" xfId="0" applyNumberFormat="1" applyFont="1" applyFill="1" applyBorder="1" applyAlignment="1" applyProtection="1">
      <alignment vertical="center"/>
    </xf>
    <xf numFmtId="0" fontId="25" fillId="10" borderId="43" xfId="0" applyNumberFormat="1" applyFont="1" applyFill="1" applyBorder="1" applyAlignment="1" applyProtection="1">
      <alignment horizontal="center" vertical="center"/>
    </xf>
    <xf numFmtId="0" fontId="26" fillId="0" borderId="56" xfId="0" applyNumberFormat="1" applyFont="1" applyFill="1" applyBorder="1" applyAlignment="1" applyProtection="1">
      <alignment horizontal="right" vertical="center"/>
    </xf>
    <xf numFmtId="0" fontId="28" fillId="0" borderId="55" xfId="0" applyNumberFormat="1" applyFont="1" applyFill="1" applyBorder="1" applyAlignment="1" applyProtection="1">
      <alignment vertical="center"/>
    </xf>
    <xf numFmtId="49" fontId="14" fillId="0" borderId="26" xfId="0" applyNumberFormat="1" applyFont="1" applyFill="1" applyBorder="1" applyAlignment="1" applyProtection="1">
      <alignment horizontal="center" vertical="center"/>
    </xf>
    <xf numFmtId="0" fontId="24" fillId="0" borderId="27" xfId="0" applyNumberFormat="1" applyFont="1" applyFill="1" applyBorder="1" applyAlignment="1" applyProtection="1">
      <alignment vertical="center"/>
    </xf>
    <xf numFmtId="0" fontId="25" fillId="10" borderId="27" xfId="0" applyNumberFormat="1" applyFont="1" applyFill="1" applyBorder="1" applyAlignment="1" applyProtection="1">
      <alignment horizontal="center" vertical="center"/>
    </xf>
    <xf numFmtId="0" fontId="26" fillId="0" borderId="27" xfId="0" applyNumberFormat="1" applyFont="1" applyFill="1" applyBorder="1" applyAlignment="1" applyProtection="1">
      <alignment horizontal="right" vertical="center"/>
    </xf>
    <xf numFmtId="164" fontId="27" fillId="0" borderId="24" xfId="0" applyNumberFormat="1" applyFont="1" applyFill="1" applyBorder="1" applyAlignment="1" applyProtection="1">
      <alignment vertical="center"/>
    </xf>
    <xf numFmtId="0" fontId="13" fillId="0" borderId="37" xfId="0" applyNumberFormat="1" applyFont="1" applyFill="1" applyBorder="1" applyAlignment="1" applyProtection="1">
      <alignment vertical="center"/>
    </xf>
    <xf numFmtId="0" fontId="26" fillId="0" borderId="38" xfId="0" applyNumberFormat="1" applyFont="1" applyFill="1" applyBorder="1" applyAlignment="1" applyProtection="1">
      <alignment horizontal="right" vertical="center"/>
    </xf>
    <xf numFmtId="0" fontId="26" fillId="11" borderId="5" xfId="0" applyNumberFormat="1" applyFont="1" applyFill="1" applyBorder="1" applyAlignment="1" applyProtection="1">
      <alignment horizontal="center" vertical="center"/>
    </xf>
    <xf numFmtId="0" fontId="26" fillId="11" borderId="6" xfId="0" applyNumberFormat="1" applyFont="1" applyFill="1" applyBorder="1" applyAlignment="1" applyProtection="1">
      <alignment horizontal="right" vertical="center"/>
    </xf>
    <xf numFmtId="0" fontId="14" fillId="0" borderId="46" xfId="0" applyNumberFormat="1" applyFont="1" applyFill="1" applyBorder="1" applyAlignment="1" applyProtection="1">
      <alignment vertical="center"/>
    </xf>
    <xf numFmtId="0" fontId="14" fillId="0" borderId="14" xfId="0" applyNumberFormat="1" applyFont="1" applyFill="1" applyBorder="1" applyAlignment="1" applyProtection="1">
      <alignment horizontal="center" vertical="center"/>
    </xf>
    <xf numFmtId="0" fontId="29" fillId="0" borderId="54" xfId="0" applyNumberFormat="1" applyFont="1" applyFill="1" applyBorder="1" applyAlignment="1" applyProtection="1">
      <alignment vertical="center"/>
    </xf>
    <xf numFmtId="0" fontId="26" fillId="12" borderId="11" xfId="0" applyNumberFormat="1" applyFont="1" applyFill="1" applyBorder="1" applyAlignment="1" applyProtection="1">
      <alignment horizontal="center" vertical="center"/>
    </xf>
    <xf numFmtId="0" fontId="26" fillId="0" borderId="54" xfId="0" applyNumberFormat="1" applyFont="1" applyFill="1" applyBorder="1" applyAlignment="1" applyProtection="1">
      <alignment vertical="center"/>
    </xf>
    <xf numFmtId="0" fontId="14" fillId="0" borderId="55" xfId="0" applyNumberFormat="1" applyFont="1" applyFill="1" applyBorder="1" applyAlignment="1" applyProtection="1">
      <alignment horizontal="center" vertical="center"/>
    </xf>
    <xf numFmtId="0" fontId="29" fillId="0" borderId="56" xfId="0" applyNumberFormat="1" applyFont="1" applyFill="1" applyBorder="1" applyAlignment="1" applyProtection="1">
      <alignment vertical="center"/>
    </xf>
    <xf numFmtId="0" fontId="26" fillId="12" borderId="43" xfId="0" applyNumberFormat="1" applyFont="1" applyFill="1" applyBorder="1" applyAlignment="1" applyProtection="1">
      <alignment horizontal="center" vertical="center"/>
    </xf>
    <xf numFmtId="0" fontId="26" fillId="12" borderId="17" xfId="0" applyNumberFormat="1" applyFont="1" applyFill="1" applyBorder="1" applyAlignment="1" applyProtection="1">
      <alignment horizontal="center" vertical="center"/>
    </xf>
    <xf numFmtId="0" fontId="26" fillId="0" borderId="35" xfId="0" applyNumberFormat="1" applyFont="1" applyFill="1" applyBorder="1" applyAlignment="1" applyProtection="1">
      <alignment vertical="center"/>
    </xf>
    <xf numFmtId="0" fontId="26" fillId="12" borderId="27" xfId="0" applyNumberFormat="1" applyFont="1" applyFill="1" applyBorder="1" applyAlignment="1" applyProtection="1">
      <alignment horizontal="center" vertical="center"/>
    </xf>
    <xf numFmtId="0" fontId="26" fillId="0" borderId="27" xfId="0" applyNumberFormat="1" applyFont="1" applyFill="1" applyBorder="1" applyAlignment="1" applyProtection="1">
      <alignment vertical="center"/>
    </xf>
    <xf numFmtId="0" fontId="13" fillId="0" borderId="41" xfId="0" applyNumberFormat="1" applyFont="1" applyFill="1" applyBorder="1" applyAlignment="1" applyProtection="1">
      <alignment vertical="center"/>
    </xf>
    <xf numFmtId="0" fontId="26" fillId="0" borderId="44" xfId="0" applyNumberFormat="1" applyFont="1" applyFill="1" applyBorder="1" applyAlignment="1" applyProtection="1">
      <alignment horizontal="right" vertical="center"/>
    </xf>
    <xf numFmtId="0" fontId="26" fillId="11" borderId="37" xfId="0" applyNumberFormat="1" applyFont="1" applyFill="1" applyBorder="1" applyAlignment="1" applyProtection="1">
      <alignment horizontal="center" vertical="center"/>
    </xf>
    <xf numFmtId="0" fontId="26" fillId="0" borderId="5" xfId="0" applyNumberFormat="1" applyFont="1" applyFill="1" applyBorder="1" applyAlignment="1" applyProtection="1">
      <alignment vertical="center"/>
    </xf>
    <xf numFmtId="0" fontId="13" fillId="0" borderId="57" xfId="0" applyNumberFormat="1" applyFont="1" applyFill="1" applyBorder="1" applyAlignment="1" applyProtection="1">
      <alignment vertical="center"/>
    </xf>
    <xf numFmtId="0" fontId="13" fillId="0" borderId="47" xfId="0" applyNumberFormat="1" applyFont="1" applyFill="1" applyBorder="1" applyAlignment="1" applyProtection="1">
      <alignment vertical="center"/>
    </xf>
    <xf numFmtId="0" fontId="30" fillId="0" borderId="48" xfId="0" applyNumberFormat="1" applyFont="1" applyFill="1" applyBorder="1" applyAlignment="1" applyProtection="1">
      <alignment horizontal="right" vertical="center"/>
    </xf>
    <xf numFmtId="0" fontId="26" fillId="13" borderId="5" xfId="0" applyNumberFormat="1" applyFont="1" applyFill="1" applyBorder="1" applyAlignment="1" applyProtection="1">
      <alignment horizontal="center" vertical="center"/>
    </xf>
    <xf numFmtId="0" fontId="26" fillId="14" borderId="38" xfId="0" applyNumberFormat="1" applyFont="1" applyFill="1" applyBorder="1" applyAlignment="1" applyProtection="1">
      <alignment vertical="center"/>
    </xf>
    <xf numFmtId="0" fontId="13" fillId="0" borderId="58" xfId="0" applyNumberFormat="1" applyFont="1" applyFill="1" applyBorder="1" applyAlignment="1" applyProtection="1">
      <alignment vertical="center"/>
    </xf>
    <xf numFmtId="0" fontId="13" fillId="0" borderId="4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8" xfId="0" applyNumberFormat="1" applyFont="1" applyFill="1" applyBorder="1" applyAlignment="1" applyProtection="1"/>
    <xf numFmtId="0" fontId="31" fillId="0" borderId="44" xfId="0" applyNumberFormat="1" applyFont="1" applyFill="1" applyBorder="1" applyAlignment="1" applyProtection="1">
      <alignment horizontal="right" vertical="center"/>
    </xf>
    <xf numFmtId="0" fontId="32" fillId="0" borderId="11" xfId="0" applyNumberFormat="1" applyFont="1" applyFill="1" applyBorder="1" applyAlignment="1" applyProtection="1">
      <alignment horizontal="center"/>
    </xf>
    <xf numFmtId="0" fontId="13" fillId="0" borderId="23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vertical="center"/>
    </xf>
    <xf numFmtId="0" fontId="32" fillId="0" borderId="43" xfId="0" applyNumberFormat="1" applyFont="1" applyFill="1" applyBorder="1" applyAlignment="1" applyProtection="1">
      <alignment horizontal="center"/>
    </xf>
    <xf numFmtId="0" fontId="13" fillId="0" borderId="28" xfId="0" applyNumberFormat="1" applyFont="1" applyFill="1" applyBorder="1" applyAlignment="1" applyProtection="1">
      <alignment vertical="center"/>
    </xf>
    <xf numFmtId="0" fontId="33" fillId="0" borderId="43" xfId="0" applyNumberFormat="1" applyFont="1" applyFill="1" applyBorder="1" applyAlignment="1" applyProtection="1">
      <alignment horizontal="center"/>
    </xf>
    <xf numFmtId="0" fontId="14" fillId="0" borderId="47" xfId="0" applyNumberFormat="1" applyFont="1" applyFill="1" applyBorder="1" applyAlignment="1" applyProtection="1">
      <alignment horizontal="center" vertical="center"/>
    </xf>
    <xf numFmtId="0" fontId="13" fillId="0" borderId="31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11" xfId="0" applyNumberFormat="1" applyFont="1" applyFill="1" applyBorder="1" applyAlignment="1" applyProtection="1">
      <alignment horizontal="center" vertical="center"/>
    </xf>
    <xf numFmtId="0" fontId="14" fillId="0" borderId="43" xfId="0" applyNumberFormat="1" applyFont="1" applyFill="1" applyBorder="1" applyAlignment="1" applyProtection="1">
      <alignment horizontal="center" vertical="center"/>
    </xf>
    <xf numFmtId="0" fontId="22" fillId="0" borderId="5" xfId="0" applyNumberFormat="1" applyFont="1" applyFill="1" applyBorder="1" applyAlignment="1" applyProtection="1">
      <alignment vertical="center"/>
    </xf>
    <xf numFmtId="0" fontId="36" fillId="14" borderId="37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/>
    </xf>
    <xf numFmtId="0" fontId="14" fillId="0" borderId="2" xfId="0" applyNumberFormat="1" applyFont="1" applyFill="1" applyBorder="1" applyAlignment="1" applyProtection="1"/>
    <xf numFmtId="0" fontId="14" fillId="0" borderId="3" xfId="0" applyNumberFormat="1" applyFont="1" applyFill="1" applyBorder="1" applyAlignment="1" applyProtection="1"/>
    <xf numFmtId="0" fontId="2" fillId="0" borderId="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8" xfId="0" applyFont="1" applyFill="1" applyBorder="1"/>
    <xf numFmtId="0" fontId="14" fillId="0" borderId="1" xfId="0" applyNumberFormat="1" applyFont="1" applyFill="1" applyBorder="1" applyAlignment="1" applyProtection="1">
      <alignment horizontal="left"/>
    </xf>
    <xf numFmtId="0" fontId="6" fillId="0" borderId="23" xfId="0" applyFont="1" applyFill="1" applyBorder="1" applyAlignment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2" fillId="4" borderId="42" xfId="0" applyFont="1" applyFill="1" applyBorder="1" applyAlignment="1">
      <alignment horizontal="center" vertical="center"/>
    </xf>
    <xf numFmtId="0" fontId="2" fillId="4" borderId="61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6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41" fillId="0" borderId="0" xfId="0" applyFont="1"/>
    <xf numFmtId="0" fontId="9" fillId="0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43" fillId="0" borderId="11" xfId="0" applyNumberFormat="1" applyFont="1" applyFill="1" applyBorder="1" applyAlignment="1" applyProtection="1">
      <alignment horizontal="center" vertical="center"/>
    </xf>
    <xf numFmtId="0" fontId="26" fillId="12" borderId="61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13" fillId="0" borderId="19" xfId="0" applyNumberFormat="1" applyFont="1" applyFill="1" applyBorder="1" applyAlignment="1" applyProtection="1">
      <alignment vertical="center"/>
    </xf>
    <xf numFmtId="0" fontId="44" fillId="10" borderId="11" xfId="0" applyNumberFormat="1" applyFont="1" applyFill="1" applyBorder="1" applyAlignment="1" applyProtection="1">
      <alignment horizontal="center" vertical="center"/>
    </xf>
    <xf numFmtId="0" fontId="26" fillId="10" borderId="43" xfId="0" applyNumberFormat="1" applyFont="1" applyFill="1" applyBorder="1" applyAlignment="1" applyProtection="1">
      <alignment horizontal="center" vertical="center"/>
    </xf>
    <xf numFmtId="0" fontId="26" fillId="10" borderId="27" xfId="0" applyNumberFormat="1" applyFont="1" applyFill="1" applyBorder="1" applyAlignment="1" applyProtection="1">
      <alignment horizontal="center" vertical="center"/>
    </xf>
    <xf numFmtId="0" fontId="45" fillId="0" borderId="11" xfId="0" applyNumberFormat="1" applyFont="1" applyFill="1" applyBorder="1" applyAlignment="1" applyProtection="1">
      <alignment horizontal="center"/>
    </xf>
    <xf numFmtId="0" fontId="45" fillId="0" borderId="43" xfId="0" applyNumberFormat="1" applyFont="1" applyFill="1" applyBorder="1" applyAlignment="1" applyProtection="1">
      <alignment horizontal="center"/>
    </xf>
    <xf numFmtId="0" fontId="45" fillId="0" borderId="17" xfId="0" applyNumberFormat="1" applyFont="1" applyFill="1" applyBorder="1" applyAlignment="1" applyProtection="1">
      <alignment horizontal="center"/>
    </xf>
    <xf numFmtId="0" fontId="45" fillId="6" borderId="47" xfId="0" applyNumberFormat="1" applyFont="1" applyFill="1" applyBorder="1" applyAlignment="1" applyProtection="1">
      <alignment horizontal="center" vertical="center"/>
    </xf>
    <xf numFmtId="0" fontId="26" fillId="10" borderId="1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/>
    </xf>
    <xf numFmtId="0" fontId="14" fillId="0" borderId="43" xfId="0" applyNumberFormat="1" applyFont="1" applyFill="1" applyBorder="1" applyAlignment="1" applyProtection="1">
      <alignment horizontal="center"/>
    </xf>
    <xf numFmtId="0" fontId="44" fillId="10" borderId="43" xfId="0" applyNumberFormat="1" applyFont="1" applyFill="1" applyBorder="1" applyAlignment="1" applyProtection="1">
      <alignment horizontal="center" vertical="center"/>
    </xf>
    <xf numFmtId="0" fontId="44" fillId="10" borderId="27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8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left"/>
    </xf>
    <xf numFmtId="0" fontId="24" fillId="0" borderId="22" xfId="0" applyNumberFormat="1" applyFont="1" applyFill="1" applyBorder="1" applyAlignment="1" applyProtection="1">
      <alignment vertical="center"/>
    </xf>
    <xf numFmtId="0" fontId="26" fillId="15" borderId="11" xfId="0" applyNumberFormat="1" applyFont="1" applyFill="1" applyBorder="1" applyAlignment="1" applyProtection="1">
      <alignment horizontal="center" vertical="center"/>
    </xf>
    <xf numFmtId="0" fontId="26" fillId="0" borderId="40" xfId="0" applyNumberFormat="1" applyFont="1" applyFill="1" applyBorder="1" applyAlignment="1" applyProtection="1">
      <alignment horizontal="right" vertical="center"/>
    </xf>
    <xf numFmtId="164" fontId="27" fillId="0" borderId="40" xfId="0" applyNumberFormat="1" applyFont="1" applyFill="1" applyBorder="1" applyAlignment="1" applyProtection="1">
      <alignment vertical="center"/>
    </xf>
    <xf numFmtId="0" fontId="24" fillId="0" borderId="26" xfId="0" applyNumberFormat="1" applyFont="1" applyFill="1" applyBorder="1" applyAlignment="1" applyProtection="1">
      <alignment vertical="center"/>
    </xf>
    <xf numFmtId="0" fontId="26" fillId="15" borderId="43" xfId="0" applyNumberFormat="1" applyFont="1" applyFill="1" applyBorder="1" applyAlignment="1" applyProtection="1">
      <alignment horizontal="center" vertical="center"/>
    </xf>
    <xf numFmtId="0" fontId="26" fillId="0" borderId="45" xfId="0" applyNumberFormat="1" applyFont="1" applyFill="1" applyBorder="1" applyAlignment="1" applyProtection="1">
      <alignment horizontal="right" vertical="center"/>
    </xf>
    <xf numFmtId="0" fontId="28" fillId="0" borderId="26" xfId="0" applyNumberFormat="1" applyFont="1" applyFill="1" applyBorder="1" applyAlignment="1" applyProtection="1">
      <alignment vertical="center"/>
    </xf>
    <xf numFmtId="0" fontId="25" fillId="15" borderId="43" xfId="0" applyNumberFormat="1" applyFont="1" applyFill="1" applyBorder="1" applyAlignment="1" applyProtection="1">
      <alignment horizontal="center" vertical="center"/>
    </xf>
    <xf numFmtId="0" fontId="24" fillId="0" borderId="44" xfId="0" applyNumberFormat="1" applyFont="1" applyFill="1" applyBorder="1" applyAlignment="1" applyProtection="1">
      <alignment vertical="center"/>
    </xf>
    <xf numFmtId="0" fontId="26" fillId="15" borderId="47" xfId="0" applyNumberFormat="1" applyFont="1" applyFill="1" applyBorder="1" applyAlignment="1" applyProtection="1">
      <alignment horizontal="center" vertical="center"/>
    </xf>
    <xf numFmtId="0" fontId="26" fillId="0" borderId="31" xfId="0" applyNumberFormat="1" applyFont="1" applyFill="1" applyBorder="1" applyAlignment="1" applyProtection="1">
      <alignment horizontal="right" vertical="center"/>
    </xf>
    <xf numFmtId="0" fontId="26" fillId="10" borderId="47" xfId="0" applyNumberFormat="1" applyFont="1" applyFill="1" applyBorder="1" applyAlignment="1" applyProtection="1">
      <alignment horizontal="center" vertical="center"/>
    </xf>
    <xf numFmtId="0" fontId="26" fillId="6" borderId="6" xfId="0" applyNumberFormat="1" applyFont="1" applyFill="1" applyBorder="1" applyAlignment="1" applyProtection="1">
      <alignment horizontal="right" vertical="center"/>
    </xf>
    <xf numFmtId="0" fontId="14" fillId="0" borderId="32" xfId="0" applyNumberFormat="1" applyFont="1" applyFill="1" applyBorder="1" applyAlignment="1" applyProtection="1">
      <alignment vertical="center"/>
    </xf>
    <xf numFmtId="0" fontId="26" fillId="16" borderId="11" xfId="0" applyNumberFormat="1" applyFont="1" applyFill="1" applyBorder="1" applyAlignment="1" applyProtection="1">
      <alignment horizontal="center" vertical="center"/>
    </xf>
    <xf numFmtId="0" fontId="26" fillId="16" borderId="43" xfId="0" applyNumberFormat="1" applyFont="1" applyFill="1" applyBorder="1" applyAlignment="1" applyProtection="1">
      <alignment horizontal="center" vertical="center"/>
    </xf>
    <xf numFmtId="0" fontId="26" fillId="16" borderId="17" xfId="0" applyNumberFormat="1" applyFont="1" applyFill="1" applyBorder="1" applyAlignment="1" applyProtection="1">
      <alignment horizontal="center" vertical="center"/>
    </xf>
    <xf numFmtId="0" fontId="26" fillId="16" borderId="27" xfId="0" applyNumberFormat="1" applyFont="1" applyFill="1" applyBorder="1" applyAlignment="1" applyProtection="1">
      <alignment horizontal="center" vertical="center"/>
    </xf>
    <xf numFmtId="0" fontId="26" fillId="17" borderId="37" xfId="0" applyNumberFormat="1" applyFont="1" applyFill="1" applyBorder="1" applyAlignment="1" applyProtection="1">
      <alignment horizontal="center" vertical="center"/>
    </xf>
    <xf numFmtId="0" fontId="46" fillId="18" borderId="48" xfId="0" applyNumberFormat="1" applyFont="1" applyFill="1" applyBorder="1" applyAlignment="1" applyProtection="1">
      <alignment horizontal="right" vertical="center"/>
    </xf>
    <xf numFmtId="0" fontId="35" fillId="0" borderId="11" xfId="0" applyNumberFormat="1" applyFont="1" applyFill="1" applyBorder="1" applyAlignment="1" applyProtection="1">
      <alignment horizontal="center"/>
    </xf>
    <xf numFmtId="0" fontId="35" fillId="0" borderId="43" xfId="0" applyNumberFormat="1" applyFont="1" applyFill="1" applyBorder="1" applyAlignment="1" applyProtection="1">
      <alignment horizontal="center"/>
    </xf>
    <xf numFmtId="0" fontId="48" fillId="0" borderId="1" xfId="0" applyNumberFormat="1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/>
    </xf>
    <xf numFmtId="0" fontId="49" fillId="0" borderId="22" xfId="0" applyNumberFormat="1" applyFont="1" applyFill="1" applyBorder="1" applyAlignment="1" applyProtection="1">
      <alignment vertical="center"/>
    </xf>
    <xf numFmtId="0" fontId="27" fillId="10" borderId="11" xfId="0" applyNumberFormat="1" applyFont="1" applyFill="1" applyBorder="1" applyAlignment="1" applyProtection="1">
      <alignment horizontal="center" vertical="center"/>
    </xf>
    <xf numFmtId="0" fontId="49" fillId="0" borderId="26" xfId="0" applyNumberFormat="1" applyFont="1" applyFill="1" applyBorder="1" applyAlignment="1" applyProtection="1">
      <alignment vertical="center"/>
    </xf>
    <xf numFmtId="0" fontId="27" fillId="10" borderId="43" xfId="0" applyNumberFormat="1" applyFont="1" applyFill="1" applyBorder="1" applyAlignment="1" applyProtection="1">
      <alignment horizontal="center" vertical="center"/>
    </xf>
    <xf numFmtId="0" fontId="50" fillId="10" borderId="43" xfId="0" applyNumberFormat="1" applyFont="1" applyFill="1" applyBorder="1" applyAlignment="1" applyProtection="1">
      <alignment horizontal="center" vertical="center"/>
    </xf>
    <xf numFmtId="0" fontId="49" fillId="0" borderId="44" xfId="0" applyNumberFormat="1" applyFont="1" applyFill="1" applyBorder="1" applyAlignment="1" applyProtection="1">
      <alignment vertical="center"/>
    </xf>
    <xf numFmtId="0" fontId="27" fillId="10" borderId="47" xfId="0" applyNumberFormat="1" applyFont="1" applyFill="1" applyBorder="1" applyAlignment="1" applyProtection="1">
      <alignment horizontal="center" vertical="center"/>
    </xf>
    <xf numFmtId="0" fontId="51" fillId="0" borderId="54" xfId="0" applyNumberFormat="1" applyFont="1" applyFill="1" applyBorder="1" applyAlignment="1" applyProtection="1">
      <alignment vertical="center"/>
    </xf>
    <xf numFmtId="0" fontId="27" fillId="12" borderId="11" xfId="0" applyNumberFormat="1" applyFont="1" applyFill="1" applyBorder="1" applyAlignment="1" applyProtection="1">
      <alignment horizontal="center" vertical="center"/>
    </xf>
    <xf numFmtId="0" fontId="26" fillId="0" borderId="40" xfId="0" applyNumberFormat="1" applyFont="1" applyFill="1" applyBorder="1" applyAlignment="1" applyProtection="1">
      <alignment vertical="center"/>
    </xf>
    <xf numFmtId="0" fontId="51" fillId="0" borderId="56" xfId="0" applyNumberFormat="1" applyFont="1" applyFill="1" applyBorder="1" applyAlignment="1" applyProtection="1">
      <alignment vertical="center"/>
    </xf>
    <xf numFmtId="0" fontId="27" fillId="12" borderId="43" xfId="0" applyNumberFormat="1" applyFont="1" applyFill="1" applyBorder="1" applyAlignment="1" applyProtection="1">
      <alignment horizontal="center" vertical="center"/>
    </xf>
    <xf numFmtId="0" fontId="27" fillId="12" borderId="17" xfId="0" applyNumberFormat="1" applyFont="1" applyFill="1" applyBorder="1" applyAlignment="1" applyProtection="1">
      <alignment horizontal="center" vertical="center"/>
    </xf>
    <xf numFmtId="0" fontId="26" fillId="0" borderId="36" xfId="0" applyNumberFormat="1" applyFont="1" applyFill="1" applyBorder="1" applyAlignment="1" applyProtection="1">
      <alignment vertical="center"/>
    </xf>
    <xf numFmtId="0" fontId="26" fillId="0" borderId="28" xfId="0" applyNumberFormat="1" applyFont="1" applyFill="1" applyBorder="1" applyAlignment="1" applyProtection="1">
      <alignment vertical="center"/>
    </xf>
    <xf numFmtId="0" fontId="26" fillId="0" borderId="46" xfId="0" applyNumberFormat="1" applyFont="1" applyFill="1" applyBorder="1" applyAlignment="1" applyProtection="1">
      <alignment vertical="center"/>
    </xf>
    <xf numFmtId="0" fontId="30" fillId="13" borderId="5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/>
    </xf>
    <xf numFmtId="0" fontId="35" fillId="0" borderId="42" xfId="0" applyNumberFormat="1" applyFont="1" applyFill="1" applyBorder="1" applyAlignment="1" applyProtection="1">
      <alignment horizontal="center"/>
    </xf>
    <xf numFmtId="0" fontId="29" fillId="0" borderId="22" xfId="0" applyNumberFormat="1" applyFont="1" applyFill="1" applyBorder="1" applyAlignment="1" applyProtection="1">
      <alignment vertical="center"/>
    </xf>
    <xf numFmtId="0" fontId="26" fillId="15" borderId="14" xfId="0" applyNumberFormat="1" applyFont="1" applyFill="1" applyBorder="1" applyAlignment="1" applyProtection="1">
      <alignment horizontal="center" vertical="center"/>
    </xf>
    <xf numFmtId="0" fontId="29" fillId="0" borderId="26" xfId="0" applyNumberFormat="1" applyFont="1" applyFill="1" applyBorder="1" applyAlignment="1" applyProtection="1">
      <alignment vertical="center"/>
    </xf>
    <xf numFmtId="0" fontId="26" fillId="15" borderId="55" xfId="0" applyNumberFormat="1" applyFont="1" applyFill="1" applyBorder="1" applyAlignment="1" applyProtection="1">
      <alignment horizontal="center" vertical="center"/>
    </xf>
    <xf numFmtId="0" fontId="44" fillId="15" borderId="55" xfId="0" applyNumberFormat="1" applyFont="1" applyFill="1" applyBorder="1" applyAlignment="1" applyProtection="1">
      <alignment horizontal="center" vertical="center"/>
    </xf>
    <xf numFmtId="49" fontId="14" fillId="0" borderId="29" xfId="0" applyNumberFormat="1" applyFont="1" applyFill="1" applyBorder="1" applyAlignment="1" applyProtection="1">
      <alignment horizontal="center" vertical="center"/>
    </xf>
    <xf numFmtId="0" fontId="29" fillId="0" borderId="48" xfId="0" applyNumberFormat="1" applyFont="1" applyFill="1" applyBorder="1" applyAlignment="1" applyProtection="1">
      <alignment vertical="center"/>
    </xf>
    <xf numFmtId="0" fontId="26" fillId="15" borderId="58" xfId="0" applyNumberFormat="1" applyFont="1" applyFill="1" applyBorder="1" applyAlignment="1" applyProtection="1">
      <alignment horizontal="center" vertical="center"/>
    </xf>
    <xf numFmtId="0" fontId="26" fillId="0" borderId="62" xfId="0" applyNumberFormat="1" applyFont="1" applyFill="1" applyBorder="1" applyAlignment="1" applyProtection="1">
      <alignment horizontal="right" vertical="center"/>
    </xf>
    <xf numFmtId="0" fontId="26" fillId="16" borderId="14" xfId="0" applyNumberFormat="1" applyFont="1" applyFill="1" applyBorder="1" applyAlignment="1" applyProtection="1">
      <alignment horizontal="center" vertical="center"/>
    </xf>
    <xf numFmtId="0" fontId="26" fillId="16" borderId="55" xfId="0" applyNumberFormat="1" applyFont="1" applyFill="1" applyBorder="1" applyAlignment="1" applyProtection="1">
      <alignment horizontal="center" vertical="center"/>
    </xf>
    <xf numFmtId="0" fontId="26" fillId="16" borderId="63" xfId="0" applyNumberFormat="1" applyFont="1" applyFill="1" applyBorder="1" applyAlignment="1" applyProtection="1">
      <alignment horizontal="center" vertical="center"/>
    </xf>
    <xf numFmtId="0" fontId="26" fillId="16" borderId="58" xfId="0" applyNumberFormat="1" applyFont="1" applyFill="1" applyBorder="1" applyAlignment="1" applyProtection="1">
      <alignment horizontal="center" vertical="center"/>
    </xf>
    <xf numFmtId="0" fontId="26" fillId="0" borderId="60" xfId="0" applyNumberFormat="1" applyFont="1" applyFill="1" applyBorder="1" applyAlignment="1" applyProtection="1">
      <alignment vertical="center"/>
    </xf>
    <xf numFmtId="0" fontId="46" fillId="18" borderId="5" xfId="0" applyNumberFormat="1" applyFont="1" applyFill="1" applyBorder="1" applyAlignment="1" applyProtection="1">
      <alignment horizontal="center" vertical="center"/>
    </xf>
    <xf numFmtId="0" fontId="26" fillId="6" borderId="38" xfId="0" applyNumberFormat="1" applyFont="1" applyFill="1" applyBorder="1" applyAlignment="1" applyProtection="1">
      <alignment vertical="center"/>
    </xf>
    <xf numFmtId="0" fontId="53" fillId="0" borderId="11" xfId="0" applyNumberFormat="1" applyFont="1" applyFill="1" applyBorder="1" applyAlignment="1" applyProtection="1">
      <alignment horizontal="center"/>
    </xf>
    <xf numFmtId="0" fontId="53" fillId="0" borderId="43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left"/>
    </xf>
    <xf numFmtId="0" fontId="54" fillId="0" borderId="14" xfId="0" applyNumberFormat="1" applyFont="1" applyFill="1" applyBorder="1" applyAlignment="1" applyProtection="1">
      <alignment vertical="center"/>
    </xf>
    <xf numFmtId="0" fontId="54" fillId="0" borderId="55" xfId="0" applyNumberFormat="1" applyFont="1" applyFill="1" applyBorder="1" applyAlignment="1" applyProtection="1">
      <alignment vertical="center"/>
    </xf>
    <xf numFmtId="0" fontId="55" fillId="0" borderId="55" xfId="0" applyNumberFormat="1" applyFont="1" applyFill="1" applyBorder="1" applyAlignment="1" applyProtection="1">
      <alignment vertical="center"/>
    </xf>
    <xf numFmtId="0" fontId="54" fillId="0" borderId="27" xfId="0" applyNumberFormat="1" applyFont="1" applyFill="1" applyBorder="1" applyAlignment="1" applyProtection="1">
      <alignment vertical="center"/>
    </xf>
    <xf numFmtId="164" fontId="56" fillId="0" borderId="14" xfId="0" applyNumberFormat="1" applyFont="1" applyFill="1" applyBorder="1" applyAlignment="1" applyProtection="1">
      <alignment vertical="center"/>
    </xf>
    <xf numFmtId="0" fontId="14" fillId="6" borderId="43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left"/>
    </xf>
    <xf numFmtId="49" fontId="14" fillId="0" borderId="22" xfId="0" applyNumberFormat="1" applyFont="1" applyFill="1" applyBorder="1" applyAlignment="1" applyProtection="1">
      <alignment horizontal="center" vertical="center"/>
    </xf>
    <xf numFmtId="0" fontId="29" fillId="0" borderId="14" xfId="0" applyNumberFormat="1" applyFont="1" applyFill="1" applyBorder="1" applyAlignment="1" applyProtection="1">
      <alignment vertical="center"/>
    </xf>
    <xf numFmtId="0" fontId="26" fillId="10" borderId="49" xfId="0" applyNumberFormat="1" applyFont="1" applyFill="1" applyBorder="1" applyAlignment="1" applyProtection="1">
      <alignment horizontal="center" vertical="center"/>
    </xf>
    <xf numFmtId="0" fontId="29" fillId="0" borderId="55" xfId="0" applyNumberFormat="1" applyFont="1" applyFill="1" applyBorder="1" applyAlignment="1" applyProtection="1">
      <alignment vertical="center"/>
    </xf>
    <xf numFmtId="0" fontId="26" fillId="10" borderId="60" xfId="0" applyNumberFormat="1" applyFont="1" applyFill="1" applyBorder="1" applyAlignment="1" applyProtection="1">
      <alignment horizontal="center" vertical="center"/>
    </xf>
    <xf numFmtId="0" fontId="57" fillId="0" borderId="55" xfId="0" applyNumberFormat="1" applyFont="1" applyFill="1" applyBorder="1" applyAlignment="1" applyProtection="1">
      <alignment vertical="center"/>
    </xf>
    <xf numFmtId="0" fontId="44" fillId="10" borderId="60" xfId="0" applyNumberFormat="1" applyFont="1" applyFill="1" applyBorder="1" applyAlignment="1" applyProtection="1">
      <alignment horizontal="center" vertical="center"/>
    </xf>
    <xf numFmtId="0" fontId="29" fillId="0" borderId="58" xfId="0" applyNumberFormat="1" applyFont="1" applyFill="1" applyBorder="1" applyAlignment="1" applyProtection="1">
      <alignment vertical="center"/>
    </xf>
    <xf numFmtId="0" fontId="35" fillId="0" borderId="38" xfId="0" applyNumberFormat="1" applyFont="1" applyFill="1" applyBorder="1" applyAlignment="1" applyProtection="1">
      <alignment horizontal="right" vertical="center"/>
    </xf>
    <xf numFmtId="0" fontId="14" fillId="0" borderId="58" xfId="0" applyNumberFormat="1" applyFont="1" applyFill="1" applyBorder="1" applyAlignment="1" applyProtection="1">
      <alignment horizontal="center" vertical="center"/>
    </xf>
    <xf numFmtId="0" fontId="51" fillId="0" borderId="64" xfId="0" applyNumberFormat="1" applyFont="1" applyFill="1" applyBorder="1" applyAlignment="1" applyProtection="1">
      <alignment vertical="center"/>
    </xf>
    <xf numFmtId="0" fontId="26" fillId="12" borderId="30" xfId="0" applyNumberFormat="1" applyFont="1" applyFill="1" applyBorder="1" applyAlignment="1" applyProtection="1">
      <alignment horizontal="center" vertical="center"/>
    </xf>
    <xf numFmtId="0" fontId="26" fillId="0" borderId="30" xfId="0" applyNumberFormat="1" applyFont="1" applyFill="1" applyBorder="1" applyAlignment="1" applyProtection="1">
      <alignment vertical="center"/>
    </xf>
    <xf numFmtId="0" fontId="35" fillId="0" borderId="65" xfId="0" applyNumberFormat="1" applyFont="1" applyFill="1" applyBorder="1" applyAlignment="1" applyProtection="1">
      <alignment horizontal="right" vertical="center"/>
    </xf>
    <xf numFmtId="0" fontId="58" fillId="0" borderId="11" xfId="0" applyNumberFormat="1" applyFont="1" applyFill="1" applyBorder="1" applyAlignment="1" applyProtection="1">
      <alignment horizontal="center"/>
    </xf>
    <xf numFmtId="0" fontId="58" fillId="0" borderId="43" xfId="0" applyNumberFormat="1" applyFont="1" applyFill="1" applyBorder="1" applyAlignment="1" applyProtection="1">
      <alignment horizontal="center"/>
    </xf>
    <xf numFmtId="0" fontId="58" fillId="6" borderId="47" xfId="0" applyNumberFormat="1" applyFont="1" applyFill="1" applyBorder="1" applyAlignment="1" applyProtection="1">
      <alignment horizontal="center"/>
    </xf>
    <xf numFmtId="0" fontId="14" fillId="0" borderId="1" xfId="0" applyNumberFormat="1" applyFont="1" applyFill="1" applyBorder="1" applyAlignment="1" applyProtection="1">
      <alignment horizontal="left"/>
    </xf>
    <xf numFmtId="0" fontId="27" fillId="10" borderId="27" xfId="0" applyNumberFormat="1" applyFont="1" applyFill="1" applyBorder="1" applyAlignment="1" applyProtection="1">
      <alignment horizontal="center" vertical="center"/>
    </xf>
    <xf numFmtId="0" fontId="27" fillId="11" borderId="5" xfId="0" applyNumberFormat="1" applyFont="1" applyFill="1" applyBorder="1" applyAlignment="1" applyProtection="1">
      <alignment horizontal="center" vertical="center"/>
    </xf>
    <xf numFmtId="0" fontId="29" fillId="0" borderId="64" xfId="0" applyNumberFormat="1" applyFont="1" applyFill="1" applyBorder="1" applyAlignment="1" applyProtection="1">
      <alignment vertical="center"/>
    </xf>
    <xf numFmtId="0" fontId="27" fillId="12" borderId="30" xfId="0" applyNumberFormat="1" applyFont="1" applyFill="1" applyBorder="1" applyAlignment="1" applyProtection="1">
      <alignment horizontal="center" vertical="center"/>
    </xf>
    <xf numFmtId="0" fontId="26" fillId="0" borderId="65" xfId="0" applyNumberFormat="1" applyFont="1" applyFill="1" applyBorder="1" applyAlignment="1" applyProtection="1">
      <alignment horizontal="right" vertical="center"/>
    </xf>
    <xf numFmtId="0" fontId="27" fillId="11" borderId="37" xfId="0" applyNumberFormat="1" applyFont="1" applyFill="1" applyBorder="1" applyAlignment="1" applyProtection="1">
      <alignment horizontal="center" vertical="center"/>
    </xf>
    <xf numFmtId="0" fontId="53" fillId="6" borderId="43" xfId="0" applyNumberFormat="1" applyFont="1" applyFill="1" applyBorder="1" applyAlignment="1" applyProtection="1">
      <alignment horizontal="center"/>
    </xf>
    <xf numFmtId="0" fontId="24" fillId="0" borderId="30" xfId="0" applyNumberFormat="1" applyFont="1" applyFill="1" applyBorder="1" applyAlignment="1" applyProtection="1">
      <alignment vertical="center"/>
    </xf>
    <xf numFmtId="0" fontId="26" fillId="10" borderId="30" xfId="0" applyNumberFormat="1" applyFont="1" applyFill="1" applyBorder="1" applyAlignment="1" applyProtection="1">
      <alignment horizontal="center" vertical="center"/>
    </xf>
    <xf numFmtId="0" fontId="26" fillId="0" borderId="30" xfId="0" applyNumberFormat="1" applyFont="1" applyFill="1" applyBorder="1" applyAlignment="1" applyProtection="1">
      <alignment horizontal="right" vertical="center"/>
    </xf>
    <xf numFmtId="0" fontId="26" fillId="0" borderId="23" xfId="0" applyNumberFormat="1" applyFont="1" applyFill="1" applyBorder="1" applyAlignment="1" applyProtection="1">
      <alignment vertical="center"/>
    </xf>
    <xf numFmtId="0" fontId="26" fillId="0" borderId="53" xfId="0" applyNumberFormat="1" applyFont="1" applyFill="1" applyBorder="1" applyAlignment="1" applyProtection="1">
      <alignment vertical="center"/>
    </xf>
    <xf numFmtId="0" fontId="27" fillId="0" borderId="11" xfId="0" applyNumberFormat="1" applyFont="1" applyFill="1" applyBorder="1" applyAlignment="1" applyProtection="1">
      <alignment horizontal="center"/>
    </xf>
    <xf numFmtId="0" fontId="27" fillId="0" borderId="43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8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right"/>
    </xf>
    <xf numFmtId="0" fontId="2" fillId="0" borderId="35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vertical="center"/>
    </xf>
    <xf numFmtId="0" fontId="62" fillId="0" borderId="27" xfId="0" applyFont="1" applyBorder="1"/>
    <xf numFmtId="0" fontId="2" fillId="2" borderId="60" xfId="0" applyFont="1" applyFill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1" borderId="42" xfId="0" applyFont="1" applyFill="1" applyBorder="1" applyAlignment="1">
      <alignment horizontal="right" vertical="center"/>
    </xf>
    <xf numFmtId="0" fontId="2" fillId="22" borderId="23" xfId="0" applyFont="1" applyFill="1" applyBorder="1" applyAlignment="1">
      <alignment horizontal="center" vertical="center"/>
    </xf>
    <xf numFmtId="0" fontId="2" fillId="22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vertical="center"/>
    </xf>
    <xf numFmtId="0" fontId="59" fillId="0" borderId="0" xfId="0" applyFont="1" applyFill="1" applyBorder="1"/>
    <xf numFmtId="0" fontId="4" fillId="0" borderId="66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right" vertical="center"/>
    </xf>
    <xf numFmtId="164" fontId="2" fillId="0" borderId="4" xfId="1" applyNumberFormat="1" applyFont="1" applyFill="1" applyBorder="1" applyAlignment="1">
      <alignment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0" fillId="0" borderId="27" xfId="0" applyBorder="1"/>
    <xf numFmtId="0" fontId="2" fillId="22" borderId="39" xfId="0" applyFont="1" applyFill="1" applyBorder="1" applyAlignment="1">
      <alignment horizontal="center" vertical="center"/>
    </xf>
    <xf numFmtId="0" fontId="2" fillId="22" borderId="2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59" fillId="0" borderId="66" xfId="0" applyFont="1" applyFill="1" applyBorder="1"/>
    <xf numFmtId="0" fontId="2" fillId="23" borderId="27" xfId="0" applyFont="1" applyFill="1" applyBorder="1" applyAlignment="1">
      <alignment horizontal="right" vertical="center"/>
    </xf>
    <xf numFmtId="0" fontId="0" fillId="23" borderId="27" xfId="0" applyFill="1" applyBorder="1"/>
    <xf numFmtId="0" fontId="2" fillId="24" borderId="44" xfId="0" applyFont="1" applyFill="1" applyBorder="1" applyAlignment="1">
      <alignment horizontal="center" vertical="center"/>
    </xf>
    <xf numFmtId="0" fontId="2" fillId="24" borderId="26" xfId="0" applyFont="1" applyFill="1" applyBorder="1" applyAlignment="1">
      <alignment horizontal="center" vertical="center"/>
    </xf>
    <xf numFmtId="0" fontId="2" fillId="24" borderId="43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4" fillId="0" borderId="64" xfId="0" applyFont="1" applyFill="1" applyBorder="1"/>
    <xf numFmtId="0" fontId="7" fillId="0" borderId="1" xfId="0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center"/>
    </xf>
    <xf numFmtId="0" fontId="9" fillId="0" borderId="49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63" fillId="25" borderId="1" xfId="0" applyFont="1" applyFill="1" applyBorder="1"/>
    <xf numFmtId="0" fontId="63" fillId="25" borderId="2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8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right"/>
    </xf>
    <xf numFmtId="0" fontId="2" fillId="0" borderId="35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1" borderId="65" xfId="0" applyFont="1" applyFill="1" applyBorder="1" applyAlignment="1">
      <alignment horizontal="right" vertical="center"/>
    </xf>
    <xf numFmtId="0" fontId="2" fillId="22" borderId="4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4" borderId="6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55" xfId="0" applyFont="1" applyFill="1" applyBorder="1" applyAlignment="1">
      <alignment vertical="center"/>
    </xf>
    <xf numFmtId="0" fontId="4" fillId="0" borderId="58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7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vertical="center"/>
    </xf>
    <xf numFmtId="0" fontId="65" fillId="0" borderId="65" xfId="0" applyFont="1" applyFill="1" applyBorder="1" applyAlignment="1">
      <alignment horizontal="right" vertical="center"/>
    </xf>
    <xf numFmtId="164" fontId="2" fillId="0" borderId="32" xfId="1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4" fillId="0" borderId="0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2" fillId="0" borderId="50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right"/>
    </xf>
    <xf numFmtId="0" fontId="2" fillId="0" borderId="35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42" fillId="9" borderId="5" xfId="0" applyFont="1" applyFill="1" applyBorder="1" applyAlignment="1">
      <alignment horizontal="center" vertical="center"/>
    </xf>
    <xf numFmtId="0" fontId="42" fillId="9" borderId="7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6" borderId="42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/>
    </xf>
    <xf numFmtId="0" fontId="26" fillId="0" borderId="2" xfId="0" applyNumberFormat="1" applyFont="1" applyFill="1" applyBorder="1" applyAlignment="1" applyProtection="1">
      <alignment horizontal="center"/>
    </xf>
    <xf numFmtId="0" fontId="26" fillId="0" borderId="3" xfId="0" applyNumberFormat="1" applyFont="1" applyFill="1" applyBorder="1" applyAlignment="1" applyProtection="1">
      <alignment horizontal="center"/>
    </xf>
    <xf numFmtId="0" fontId="37" fillId="0" borderId="1" xfId="0" applyNumberFormat="1" applyFont="1" applyFill="1" applyBorder="1" applyAlignment="1" applyProtection="1">
      <alignment horizontal="left" vertical="center"/>
    </xf>
    <xf numFmtId="0" fontId="37" fillId="0" borderId="3" xfId="0" applyNumberFormat="1" applyFont="1" applyFill="1" applyBorder="1" applyAlignment="1" applyProtection="1">
      <alignment horizontal="left" vertical="center"/>
    </xf>
    <xf numFmtId="0" fontId="38" fillId="0" borderId="1" xfId="0" applyNumberFormat="1" applyFont="1" applyFill="1" applyBorder="1" applyAlignment="1" applyProtection="1">
      <alignment horizontal="right"/>
    </xf>
    <xf numFmtId="0" fontId="38" fillId="0" borderId="2" xfId="0" applyNumberFormat="1" applyFont="1" applyFill="1" applyBorder="1" applyAlignment="1" applyProtection="1">
      <alignment horizontal="right"/>
    </xf>
    <xf numFmtId="0" fontId="13" fillId="0" borderId="2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39" fillId="14" borderId="2" xfId="0" applyNumberFormat="1" applyFont="1" applyFill="1" applyBorder="1" applyAlignment="1" applyProtection="1">
      <alignment horizontal="left"/>
    </xf>
    <xf numFmtId="0" fontId="39" fillId="14" borderId="3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left" vertical="center"/>
    </xf>
    <xf numFmtId="0" fontId="35" fillId="0" borderId="3" xfId="0" applyNumberFormat="1" applyFont="1" applyFill="1" applyBorder="1" applyAlignment="1" applyProtection="1">
      <alignment horizontal="left" vertical="center"/>
    </xf>
    <xf numFmtId="0" fontId="40" fillId="0" borderId="1" xfId="0" applyNumberFormat="1" applyFont="1" applyFill="1" applyBorder="1" applyAlignment="1" applyProtection="1">
      <alignment horizontal="center" vertical="center"/>
    </xf>
    <xf numFmtId="0" fontId="40" fillId="0" borderId="2" xfId="0" applyNumberFormat="1" applyFont="1" applyFill="1" applyBorder="1" applyAlignment="1" applyProtection="1">
      <alignment horizontal="center" vertical="center"/>
    </xf>
    <xf numFmtId="0" fontId="40" fillId="0" borderId="3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/>
    </xf>
    <xf numFmtId="0" fontId="14" fillId="0" borderId="2" xfId="0" applyNumberFormat="1" applyFont="1" applyFill="1" applyBorder="1" applyAlignment="1" applyProtection="1">
      <alignment horizontal="left"/>
    </xf>
    <xf numFmtId="0" fontId="14" fillId="0" borderId="3" xfId="0" applyNumberFormat="1" applyFont="1" applyFill="1" applyBorder="1" applyAlignment="1" applyProtection="1">
      <alignment horizontal="left"/>
    </xf>
    <xf numFmtId="0" fontId="13" fillId="0" borderId="25" xfId="0" applyNumberFormat="1" applyFont="1" applyFill="1" applyBorder="1" applyAlignment="1" applyProtection="1">
      <alignment horizontal="center"/>
    </xf>
    <xf numFmtId="0" fontId="13" fillId="0" borderId="21" xfId="0" applyNumberFormat="1" applyFont="1" applyFill="1" applyBorder="1" applyAlignment="1" applyProtection="1">
      <alignment horizontal="center"/>
    </xf>
    <xf numFmtId="0" fontId="26" fillId="0" borderId="25" xfId="0" applyNumberFormat="1" applyFont="1" applyFill="1" applyBorder="1" applyAlignment="1" applyProtection="1">
      <alignment horizontal="left" vertical="center" wrapText="1"/>
    </xf>
    <xf numFmtId="0" fontId="26" fillId="0" borderId="46" xfId="0" applyNumberFormat="1" applyFont="1" applyFill="1" applyBorder="1" applyAlignment="1" applyProtection="1">
      <alignment horizontal="left" vertical="center" wrapText="1"/>
    </xf>
    <xf numFmtId="0" fontId="26" fillId="0" borderId="9" xfId="0" applyNumberFormat="1" applyFont="1" applyFill="1" applyBorder="1" applyAlignment="1" applyProtection="1">
      <alignment horizontal="center" vertical="center"/>
    </xf>
    <xf numFmtId="0" fontId="26" fillId="0" borderId="37" xfId="0" applyNumberFormat="1" applyFont="1" applyFill="1" applyBorder="1" applyAlignment="1" applyProtection="1">
      <alignment horizontal="center" vertical="center"/>
    </xf>
    <xf numFmtId="0" fontId="13" fillId="0" borderId="59" xfId="0" applyNumberFormat="1" applyFont="1" applyFill="1" applyBorder="1" applyAlignment="1" applyProtection="1">
      <alignment horizontal="center" vertical="center"/>
    </xf>
    <xf numFmtId="0" fontId="13" fillId="0" borderId="53" xfId="0" applyNumberFormat="1" applyFont="1" applyFill="1" applyBorder="1" applyAlignment="1" applyProtection="1">
      <alignment horizontal="center" vertical="center"/>
    </xf>
    <xf numFmtId="0" fontId="14" fillId="0" borderId="25" xfId="0" applyNumberFormat="1" applyFont="1" applyFill="1" applyBorder="1" applyAlignment="1" applyProtection="1">
      <alignment horizontal="center" vertical="center"/>
    </xf>
    <xf numFmtId="0" fontId="14" fillId="0" borderId="46" xfId="0" applyNumberFormat="1" applyFont="1" applyFill="1" applyBorder="1" applyAlignment="1" applyProtection="1">
      <alignment horizontal="center" vertical="center"/>
    </xf>
    <xf numFmtId="0" fontId="26" fillId="0" borderId="25" xfId="0" applyNumberFormat="1" applyFont="1" applyFill="1" applyBorder="1" applyAlignment="1" applyProtection="1">
      <alignment horizontal="left" vertical="center"/>
    </xf>
    <xf numFmtId="0" fontId="26" fillId="0" borderId="21" xfId="0" applyNumberFormat="1" applyFont="1" applyFill="1" applyBorder="1" applyAlignment="1" applyProtection="1">
      <alignment horizontal="left" vertical="center"/>
    </xf>
    <xf numFmtId="0" fontId="26" fillId="0" borderId="46" xfId="0" applyNumberFormat="1" applyFont="1" applyFill="1" applyBorder="1" applyAlignment="1" applyProtection="1">
      <alignment horizontal="left" vertical="center"/>
    </xf>
    <xf numFmtId="0" fontId="35" fillId="0" borderId="10" xfId="0" applyNumberFormat="1" applyFont="1" applyFill="1" applyBorder="1" applyAlignment="1" applyProtection="1">
      <alignment horizontal="center" vertical="center" wrapText="1"/>
    </xf>
    <xf numFmtId="0" fontId="35" fillId="0" borderId="36" xfId="0" applyNumberFormat="1" applyFont="1" applyFill="1" applyBorder="1" applyAlignment="1" applyProtection="1">
      <alignment horizontal="center" vertical="center" wrapText="1"/>
    </xf>
    <xf numFmtId="0" fontId="35" fillId="0" borderId="16" xfId="0" applyNumberFormat="1" applyFont="1" applyFill="1" applyBorder="1" applyAlignment="1" applyProtection="1">
      <alignment horizontal="center" vertical="center" wrapText="1"/>
    </xf>
    <xf numFmtId="0" fontId="35" fillId="0" borderId="8" xfId="0" applyNumberFormat="1" applyFont="1" applyFill="1" applyBorder="1" applyAlignment="1" applyProtection="1">
      <alignment horizontal="center" vertical="center" wrapText="1"/>
    </xf>
    <xf numFmtId="0" fontId="35" fillId="0" borderId="38" xfId="0" applyNumberFormat="1" applyFont="1" applyFill="1" applyBorder="1" applyAlignment="1" applyProtection="1">
      <alignment horizontal="center" vertical="center" wrapText="1"/>
    </xf>
    <xf numFmtId="0" fontId="35" fillId="0" borderId="7" xfId="0" applyNumberFormat="1" applyFont="1" applyFill="1" applyBorder="1" applyAlignment="1" applyProtection="1">
      <alignment horizontal="center" vertical="center" wrapText="1"/>
    </xf>
    <xf numFmtId="0" fontId="36" fillId="14" borderId="1" xfId="0" applyNumberFormat="1" applyFont="1" applyFill="1" applyBorder="1" applyAlignment="1" applyProtection="1">
      <alignment horizontal="center" vertical="center"/>
    </xf>
    <xf numFmtId="0" fontId="36" fillId="14" borderId="3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37" fillId="0" borderId="1" xfId="0" applyNumberFormat="1" applyFont="1" applyFill="1" applyBorder="1" applyAlignment="1" applyProtection="1">
      <alignment horizontal="left"/>
    </xf>
    <xf numFmtId="0" fontId="37" fillId="0" borderId="3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center" vertical="center"/>
    </xf>
    <xf numFmtId="0" fontId="13" fillId="0" borderId="37" xfId="0" applyNumberFormat="1" applyFont="1" applyFill="1" applyBorder="1" applyAlignment="1" applyProtection="1">
      <alignment horizontal="center" vertical="center"/>
    </xf>
    <xf numFmtId="0" fontId="19" fillId="0" borderId="59" xfId="0" applyNumberFormat="1" applyFont="1" applyFill="1" applyBorder="1" applyAlignment="1" applyProtection="1">
      <alignment horizontal="center" vertical="center"/>
    </xf>
    <xf numFmtId="0" fontId="19" fillId="0" borderId="53" xfId="0" applyNumberFormat="1" applyFont="1" applyFill="1" applyBorder="1" applyAlignment="1" applyProtection="1">
      <alignment horizontal="center" vertical="center"/>
    </xf>
    <xf numFmtId="0" fontId="13" fillId="0" borderId="34" xfId="0" applyNumberFormat="1" applyFont="1" applyFill="1" applyBorder="1" applyAlignment="1" applyProtection="1">
      <alignment horizontal="center" vertical="center"/>
    </xf>
    <xf numFmtId="0" fontId="13" fillId="0" borderId="35" xfId="0" applyNumberFormat="1" applyFont="1" applyFill="1" applyBorder="1" applyAlignment="1" applyProtection="1">
      <alignment horizontal="center" vertical="center"/>
    </xf>
    <xf numFmtId="0" fontId="13" fillId="0" borderId="36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6" xfId="0" applyNumberFormat="1" applyFont="1" applyFill="1" applyBorder="1" applyAlignment="1" applyProtection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34" fillId="0" borderId="5" xfId="0" applyNumberFormat="1" applyFont="1" applyFill="1" applyBorder="1" applyAlignment="1" applyProtection="1">
      <alignment horizontal="center" vertical="center"/>
    </xf>
    <xf numFmtId="0" fontId="34" fillId="0" borderId="6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left" vertical="center"/>
    </xf>
    <xf numFmtId="0" fontId="14" fillId="0" borderId="7" xfId="0" applyNumberFormat="1" applyFont="1" applyFill="1" applyBorder="1" applyAlignment="1" applyProtection="1">
      <alignment horizontal="left" vertical="center"/>
    </xf>
    <xf numFmtId="0" fontId="16" fillId="0" borderId="34" xfId="0" applyNumberFormat="1" applyFont="1" applyFill="1" applyBorder="1" applyAlignment="1" applyProtection="1">
      <alignment horizontal="center"/>
    </xf>
    <xf numFmtId="0" fontId="16" fillId="0" borderId="35" xfId="0" applyNumberFormat="1" applyFont="1" applyFill="1" applyBorder="1" applyAlignment="1" applyProtection="1">
      <alignment horizontal="center"/>
    </xf>
    <xf numFmtId="0" fontId="16" fillId="0" borderId="36" xfId="0" applyNumberFormat="1" applyFont="1" applyFill="1" applyBorder="1" applyAlignment="1" applyProtection="1">
      <alignment horizontal="center"/>
    </xf>
    <xf numFmtId="0" fontId="17" fillId="0" borderId="4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7" fillId="0" borderId="8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9" fillId="0" borderId="50" xfId="0" applyNumberFormat="1" applyFont="1" applyFill="1" applyBorder="1" applyAlignment="1" applyProtection="1">
      <alignment horizontal="center" vertical="center"/>
    </xf>
    <xf numFmtId="0" fontId="19" fillId="0" borderId="52" xfId="0" applyNumberFormat="1" applyFont="1" applyFill="1" applyBorder="1" applyAlignment="1" applyProtection="1">
      <alignment horizontal="center" vertical="center"/>
    </xf>
    <xf numFmtId="0" fontId="22" fillId="0" borderId="25" xfId="0" applyNumberFormat="1" applyFont="1" applyFill="1" applyBorder="1" applyAlignment="1" applyProtection="1">
      <alignment horizontal="center" vertical="center"/>
    </xf>
    <xf numFmtId="0" fontId="22" fillId="0" borderId="46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/>
    </xf>
    <xf numFmtId="0" fontId="14" fillId="0" borderId="3" xfId="0" applyNumberFormat="1" applyFont="1" applyFill="1" applyBorder="1" applyAlignment="1" applyProtection="1">
      <alignment horizontal="center"/>
    </xf>
    <xf numFmtId="0" fontId="34" fillId="0" borderId="34" xfId="0" applyNumberFormat="1" applyFont="1" applyFill="1" applyBorder="1" applyAlignment="1" applyProtection="1">
      <alignment horizontal="center" vertical="center"/>
    </xf>
    <xf numFmtId="0" fontId="34" fillId="0" borderId="35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4" fillId="0" borderId="8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/>
    </xf>
    <xf numFmtId="0" fontId="22" fillId="0" borderId="3" xfId="0" applyNumberFormat="1" applyFont="1" applyFill="1" applyBorder="1" applyAlignment="1" applyProtection="1">
      <alignment horizontal="center" vertical="center"/>
    </xf>
    <xf numFmtId="0" fontId="47" fillId="0" borderId="1" xfId="0" applyNumberFormat="1" applyFont="1" applyFill="1" applyBorder="1" applyAlignment="1" applyProtection="1">
      <alignment horizontal="right" vertical="center"/>
    </xf>
    <xf numFmtId="0" fontId="47" fillId="0" borderId="3" xfId="0" applyNumberFormat="1" applyFont="1" applyFill="1" applyBorder="1" applyAlignment="1" applyProtection="1">
      <alignment horizontal="right" vertical="center"/>
    </xf>
    <xf numFmtId="0" fontId="37" fillId="0" borderId="2" xfId="0" applyNumberFormat="1" applyFont="1" applyFill="1" applyBorder="1" applyAlignment="1" applyProtection="1">
      <alignment horizontal="left"/>
    </xf>
    <xf numFmtId="0" fontId="47" fillId="0" borderId="1" xfId="0" applyNumberFormat="1" applyFont="1" applyFill="1" applyBorder="1" applyAlignment="1" applyProtection="1">
      <alignment horizontal="right"/>
    </xf>
    <xf numFmtId="0" fontId="47" fillId="0" borderId="3" xfId="0" applyNumberFormat="1" applyFont="1" applyFill="1" applyBorder="1" applyAlignment="1" applyProtection="1">
      <alignment horizontal="right"/>
    </xf>
    <xf numFmtId="0" fontId="13" fillId="0" borderId="8" xfId="0" applyNumberFormat="1" applyFont="1" applyFill="1" applyBorder="1" applyAlignment="1" applyProtection="1">
      <alignment horizontal="center" vertical="center"/>
    </xf>
    <xf numFmtId="0" fontId="52" fillId="19" borderId="4" xfId="0" applyNumberFormat="1" applyFont="1" applyFill="1" applyBorder="1" applyAlignment="1" applyProtection="1">
      <alignment horizontal="center"/>
    </xf>
    <xf numFmtId="0" fontId="52" fillId="19" borderId="0" xfId="0" applyNumberFormat="1" applyFont="1" applyFill="1" applyBorder="1" applyAlignment="1" applyProtection="1">
      <alignment horizontal="center"/>
    </xf>
    <xf numFmtId="0" fontId="52" fillId="19" borderId="8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35" fillId="0" borderId="3" xfId="0" applyNumberFormat="1" applyFont="1" applyFill="1" applyBorder="1" applyAlignment="1" applyProtection="1">
      <alignment horizontal="right" vertical="center"/>
    </xf>
    <xf numFmtId="0" fontId="36" fillId="14" borderId="2" xfId="0" applyNumberFormat="1" applyFont="1" applyFill="1" applyBorder="1" applyAlignment="1" applyProtection="1">
      <alignment horizontal="left"/>
    </xf>
    <xf numFmtId="0" fontId="36" fillId="14" borderId="3" xfId="0" applyNumberFormat="1" applyFont="1" applyFill="1" applyBorder="1" applyAlignment="1" applyProtection="1">
      <alignment horizontal="left"/>
    </xf>
    <xf numFmtId="0" fontId="60" fillId="20" borderId="1" xfId="0" applyFont="1" applyFill="1" applyBorder="1" applyAlignment="1">
      <alignment horizontal="center" vertical="center"/>
    </xf>
    <xf numFmtId="0" fontId="60" fillId="20" borderId="2" xfId="0" applyFont="1" applyFill="1" applyBorder="1" applyAlignment="1">
      <alignment horizontal="center" vertical="center"/>
    </xf>
    <xf numFmtId="0" fontId="60" fillId="20" borderId="3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/>
    </xf>
    <xf numFmtId="0" fontId="61" fillId="0" borderId="2" xfId="0" applyFont="1" applyFill="1" applyBorder="1" applyAlignment="1">
      <alignment horizontal="center"/>
    </xf>
    <xf numFmtId="0" fontId="61" fillId="0" borderId="3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64" fillId="20" borderId="2" xfId="0" applyFont="1" applyFill="1" applyBorder="1" applyAlignment="1">
      <alignment horizontal="center"/>
    </xf>
    <xf numFmtId="0" fontId="64" fillId="2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42" fillId="9" borderId="2" xfId="0" applyFont="1" applyFill="1" applyBorder="1" applyAlignment="1">
      <alignment horizontal="center"/>
    </xf>
    <xf numFmtId="0" fontId="42" fillId="9" borderId="3" xfId="0" applyFont="1" applyFill="1" applyBorder="1" applyAlignment="1">
      <alignment horizontal="center"/>
    </xf>
    <xf numFmtId="0" fontId="67" fillId="2" borderId="4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66" fillId="26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72" xfId="0" applyFont="1" applyFill="1" applyBorder="1" applyAlignment="1">
      <alignment horizontal="right"/>
    </xf>
    <xf numFmtId="0" fontId="2" fillId="0" borderId="72" xfId="0" applyFont="1" applyFill="1" applyBorder="1" applyAlignment="1"/>
    <xf numFmtId="0" fontId="68" fillId="20" borderId="1" xfId="0" applyFont="1" applyFill="1" applyBorder="1" applyAlignment="1">
      <alignment horizontal="center" vertical="center"/>
    </xf>
    <xf numFmtId="0" fontId="68" fillId="20" borderId="2" xfId="0" applyFont="1" applyFill="1" applyBorder="1" applyAlignment="1">
      <alignment horizontal="center" vertical="center"/>
    </xf>
    <xf numFmtId="0" fontId="68" fillId="20" borderId="3" xfId="0" applyFont="1" applyFill="1" applyBorder="1" applyAlignment="1">
      <alignment horizontal="center" vertical="center"/>
    </xf>
    <xf numFmtId="0" fontId="61" fillId="0" borderId="1" xfId="0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61" fillId="0" borderId="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19" workbookViewId="0">
      <selection activeCell="Q33" sqref="Q33"/>
    </sheetView>
  </sheetViews>
  <sheetFormatPr baseColWidth="10" defaultColWidth="9.140625" defaultRowHeight="15" x14ac:dyDescent="0.25"/>
  <cols>
    <col min="1" max="1" width="3.5703125" bestFit="1" customWidth="1"/>
    <col min="2" max="2" width="33.85546875" customWidth="1"/>
    <col min="3" max="13" width="4.7109375" customWidth="1"/>
    <col min="14" max="14" width="7.140625" bestFit="1" customWidth="1"/>
    <col min="15" max="15" width="13.7109375" customWidth="1"/>
  </cols>
  <sheetData>
    <row r="1" spans="1:15" ht="15.75" thickBot="1" x14ac:dyDescent="0.3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9"/>
    </row>
    <row r="2" spans="1:15" ht="15.75" thickBot="1" x14ac:dyDescent="0.3">
      <c r="A2" s="510" t="s">
        <v>1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2"/>
    </row>
    <row r="3" spans="1:15" ht="15.75" thickBot="1" x14ac:dyDescent="0.3">
      <c r="A3" s="1"/>
      <c r="B3" s="2"/>
      <c r="C3" s="513" t="s">
        <v>125</v>
      </c>
      <c r="D3" s="514"/>
      <c r="E3" s="514"/>
      <c r="F3" s="514"/>
      <c r="G3" s="514"/>
      <c r="H3" s="514"/>
      <c r="I3" s="514"/>
      <c r="J3" s="514"/>
      <c r="K3" s="514"/>
      <c r="L3" s="514"/>
      <c r="M3" s="515"/>
      <c r="N3" s="3"/>
      <c r="O3" s="4"/>
    </row>
    <row r="4" spans="1:15" x14ac:dyDescent="0.25">
      <c r="A4" s="503"/>
      <c r="B4" s="50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  <c r="O4" s="8" t="s">
        <v>16</v>
      </c>
    </row>
    <row r="5" spans="1:15" ht="15.75" thickBot="1" x14ac:dyDescent="0.3">
      <c r="A5" s="516"/>
      <c r="B5" s="517"/>
      <c r="C5" s="9"/>
      <c r="D5" s="10"/>
      <c r="E5" s="10"/>
      <c r="F5" s="10"/>
      <c r="G5" s="10"/>
      <c r="H5" s="10"/>
      <c r="I5" s="10"/>
      <c r="J5" s="10"/>
      <c r="K5" s="10"/>
      <c r="L5" s="10"/>
      <c r="M5" s="11"/>
      <c r="N5" s="12"/>
      <c r="O5" s="13"/>
    </row>
    <row r="6" spans="1:15" ht="15.75" thickBot="1" x14ac:dyDescent="0.3">
      <c r="A6" s="8" t="s">
        <v>17</v>
      </c>
      <c r="B6" s="14" t="s">
        <v>18</v>
      </c>
      <c r="C6" s="15">
        <v>0</v>
      </c>
      <c r="D6" s="15">
        <v>2</v>
      </c>
      <c r="E6" s="15">
        <v>1</v>
      </c>
      <c r="F6" s="15">
        <v>1</v>
      </c>
      <c r="G6" s="15">
        <v>2</v>
      </c>
      <c r="H6" s="15">
        <v>2</v>
      </c>
      <c r="I6" s="15">
        <v>5</v>
      </c>
      <c r="J6" s="15">
        <v>3</v>
      </c>
      <c r="K6" s="15">
        <v>2</v>
      </c>
      <c r="L6" s="15"/>
      <c r="M6" s="16"/>
      <c r="N6" s="17">
        <f>SUM(C6:M6)</f>
        <v>18</v>
      </c>
      <c r="O6" s="18">
        <f>N6/30</f>
        <v>0.6</v>
      </c>
    </row>
    <row r="7" spans="1:15" ht="15.75" thickBot="1" x14ac:dyDescent="0.3">
      <c r="A7" s="8" t="s">
        <v>19</v>
      </c>
      <c r="B7" s="19" t="s">
        <v>20</v>
      </c>
      <c r="C7" s="20">
        <v>0</v>
      </c>
      <c r="D7" s="20">
        <v>3</v>
      </c>
      <c r="E7" s="20">
        <v>2</v>
      </c>
      <c r="F7" s="20">
        <v>4</v>
      </c>
      <c r="G7" s="20">
        <v>4</v>
      </c>
      <c r="H7" s="20">
        <v>3</v>
      </c>
      <c r="I7" s="20">
        <v>5</v>
      </c>
      <c r="J7" s="20">
        <v>4</v>
      </c>
      <c r="K7" s="20">
        <v>4</v>
      </c>
      <c r="L7" s="20"/>
      <c r="M7" s="21"/>
      <c r="N7" s="17">
        <f t="shared" ref="N7:N12" si="0">SUM(C7:M7)</f>
        <v>29</v>
      </c>
      <c r="O7" s="18">
        <f t="shared" ref="O7:O12" si="1">N7/30</f>
        <v>0.96666666666666667</v>
      </c>
    </row>
    <row r="8" spans="1:15" ht="15.75" thickBot="1" x14ac:dyDescent="0.3">
      <c r="A8" s="8" t="s">
        <v>21</v>
      </c>
      <c r="B8" s="19" t="s">
        <v>22</v>
      </c>
      <c r="C8" s="20">
        <v>0</v>
      </c>
      <c r="D8" s="20">
        <v>3</v>
      </c>
      <c r="E8" s="20">
        <v>2</v>
      </c>
      <c r="F8" s="20">
        <v>3</v>
      </c>
      <c r="G8" s="20">
        <v>4</v>
      </c>
      <c r="H8" s="20">
        <v>3</v>
      </c>
      <c r="I8" s="20">
        <v>4</v>
      </c>
      <c r="J8" s="20">
        <v>4</v>
      </c>
      <c r="K8" s="20">
        <v>4</v>
      </c>
      <c r="L8" s="20"/>
      <c r="M8" s="21"/>
      <c r="N8" s="17">
        <f t="shared" si="0"/>
        <v>27</v>
      </c>
      <c r="O8" s="18">
        <f t="shared" si="1"/>
        <v>0.9</v>
      </c>
    </row>
    <row r="9" spans="1:15" ht="15.75" thickBot="1" x14ac:dyDescent="0.3">
      <c r="A9" s="8" t="s">
        <v>23</v>
      </c>
      <c r="B9" s="19" t="s">
        <v>24</v>
      </c>
      <c r="C9" s="20">
        <v>0</v>
      </c>
      <c r="D9" s="20">
        <v>2</v>
      </c>
      <c r="E9" s="20">
        <v>0</v>
      </c>
      <c r="F9" s="20">
        <v>2</v>
      </c>
      <c r="G9" s="20">
        <v>2</v>
      </c>
      <c r="H9" s="20">
        <v>2</v>
      </c>
      <c r="I9" s="20">
        <v>4</v>
      </c>
      <c r="J9" s="20">
        <v>0</v>
      </c>
      <c r="K9" s="20">
        <v>3</v>
      </c>
      <c r="L9" s="20"/>
      <c r="M9" s="21"/>
      <c r="N9" s="17">
        <f t="shared" si="0"/>
        <v>15</v>
      </c>
      <c r="O9" s="18">
        <f t="shared" si="1"/>
        <v>0.5</v>
      </c>
    </row>
    <row r="10" spans="1:15" ht="15.75" thickBot="1" x14ac:dyDescent="0.3">
      <c r="A10" s="8" t="s">
        <v>25</v>
      </c>
      <c r="B10" s="19" t="s">
        <v>26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/>
      <c r="M10" s="21"/>
      <c r="N10" s="17">
        <f t="shared" si="0"/>
        <v>0</v>
      </c>
      <c r="O10" s="18">
        <f t="shared" si="1"/>
        <v>0</v>
      </c>
    </row>
    <row r="11" spans="1:15" ht="15.75" thickBot="1" x14ac:dyDescent="0.3">
      <c r="A11" s="8" t="s">
        <v>27</v>
      </c>
      <c r="B11" s="19" t="s">
        <v>28</v>
      </c>
      <c r="C11" s="20">
        <v>0</v>
      </c>
      <c r="D11" s="20">
        <v>3</v>
      </c>
      <c r="E11" s="20">
        <v>0</v>
      </c>
      <c r="F11" s="20">
        <v>0</v>
      </c>
      <c r="G11" s="20">
        <v>0</v>
      </c>
      <c r="H11" s="20">
        <v>1</v>
      </c>
      <c r="I11" s="20">
        <v>0</v>
      </c>
      <c r="J11" s="20">
        <v>3</v>
      </c>
      <c r="K11" s="20">
        <v>2</v>
      </c>
      <c r="L11" s="20"/>
      <c r="M11" s="21"/>
      <c r="N11" s="17">
        <f t="shared" si="0"/>
        <v>9</v>
      </c>
      <c r="O11" s="18">
        <f t="shared" si="1"/>
        <v>0.3</v>
      </c>
    </row>
    <row r="12" spans="1:15" ht="15.75" thickBot="1" x14ac:dyDescent="0.3">
      <c r="A12" s="22" t="s">
        <v>29</v>
      </c>
      <c r="B12" s="23" t="s">
        <v>30</v>
      </c>
      <c r="C12" s="24">
        <v>0</v>
      </c>
      <c r="D12" s="24">
        <v>3</v>
      </c>
      <c r="E12" s="24">
        <v>1</v>
      </c>
      <c r="F12" s="24">
        <v>1</v>
      </c>
      <c r="G12" s="24">
        <v>4</v>
      </c>
      <c r="H12" s="24">
        <v>3</v>
      </c>
      <c r="I12" s="24">
        <v>6</v>
      </c>
      <c r="J12" s="24">
        <v>3</v>
      </c>
      <c r="K12" s="24">
        <v>3</v>
      </c>
      <c r="L12" s="24"/>
      <c r="M12" s="25"/>
      <c r="N12" s="17">
        <f t="shared" si="0"/>
        <v>24</v>
      </c>
      <c r="O12" s="18">
        <f t="shared" si="1"/>
        <v>0.8</v>
      </c>
    </row>
    <row r="13" spans="1:15" ht="15.75" thickBot="1" x14ac:dyDescent="0.3">
      <c r="A13" s="26"/>
      <c r="B13" s="27"/>
      <c r="C13" s="28">
        <f t="shared" ref="C13" si="2">SUM(C6:C12)</f>
        <v>0</v>
      </c>
      <c r="D13" s="28">
        <v>6</v>
      </c>
      <c r="E13" s="28">
        <v>4</v>
      </c>
      <c r="F13" s="28">
        <f>+SUM(F1:F12)</f>
        <v>11</v>
      </c>
      <c r="G13" s="28">
        <f>+SUM(G6:G12)</f>
        <v>16</v>
      </c>
      <c r="H13" s="28">
        <f>SUM(H6:H12)</f>
        <v>14</v>
      </c>
      <c r="I13" s="28">
        <f>SUM(I6:I12)</f>
        <v>24</v>
      </c>
      <c r="J13" s="28">
        <f>SUM(J6:J12)</f>
        <v>17</v>
      </c>
      <c r="K13" s="28">
        <f>SUM(K6:K12)</f>
        <v>18</v>
      </c>
      <c r="L13" s="28"/>
      <c r="M13" s="28"/>
      <c r="N13" s="29"/>
      <c r="O13" s="22"/>
    </row>
    <row r="14" spans="1:15" ht="15.75" thickBot="1" x14ac:dyDescent="0.3">
      <c r="A14" s="494"/>
      <c r="B14" s="495"/>
      <c r="C14" s="496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8"/>
    </row>
    <row r="15" spans="1:15" x14ac:dyDescent="0.25">
      <c r="A15" s="503"/>
      <c r="B15" s="505" t="s">
        <v>31</v>
      </c>
      <c r="C15" s="494"/>
      <c r="D15" s="495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9"/>
    </row>
    <row r="16" spans="1:15" ht="15.75" thickBot="1" x14ac:dyDescent="0.3">
      <c r="A16" s="504"/>
      <c r="B16" s="506"/>
      <c r="C16" s="500"/>
      <c r="D16" s="501"/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2"/>
    </row>
    <row r="17" spans="1:16" ht="15.75" thickBot="1" x14ac:dyDescent="0.3">
      <c r="A17" s="30" t="s">
        <v>32</v>
      </c>
      <c r="B17" s="31" t="s">
        <v>33</v>
      </c>
      <c r="C17" s="32">
        <v>0</v>
      </c>
      <c r="D17" s="32">
        <v>2</v>
      </c>
      <c r="E17" s="32">
        <v>2</v>
      </c>
      <c r="F17" s="32">
        <v>3</v>
      </c>
      <c r="G17" s="32">
        <v>4</v>
      </c>
      <c r="H17" s="32">
        <v>2</v>
      </c>
      <c r="I17" s="32">
        <v>5</v>
      </c>
      <c r="J17" s="32">
        <v>4</v>
      </c>
      <c r="K17" s="32">
        <v>4</v>
      </c>
      <c r="L17" s="32"/>
      <c r="M17" s="33"/>
      <c r="N17" s="22">
        <f>SUM(C17:M17)</f>
        <v>26</v>
      </c>
      <c r="O17" s="18">
        <f>N17/30</f>
        <v>0.8666666666666667</v>
      </c>
    </row>
    <row r="18" spans="1:16" ht="15.75" thickBot="1" x14ac:dyDescent="0.3">
      <c r="A18" s="34" t="s">
        <v>34</v>
      </c>
      <c r="B18" s="35" t="s">
        <v>108</v>
      </c>
      <c r="C18" s="36">
        <v>0</v>
      </c>
      <c r="D18" s="36">
        <v>2</v>
      </c>
      <c r="E18" s="36">
        <v>1</v>
      </c>
      <c r="F18" s="36">
        <v>4</v>
      </c>
      <c r="G18" s="36">
        <v>4</v>
      </c>
      <c r="H18" s="36">
        <v>2</v>
      </c>
      <c r="I18" s="36">
        <v>6</v>
      </c>
      <c r="J18" s="36">
        <v>3</v>
      </c>
      <c r="K18" s="36">
        <v>4</v>
      </c>
      <c r="L18" s="36"/>
      <c r="M18" s="37"/>
      <c r="N18" s="22">
        <f t="shared" ref="N18:N24" si="3">SUM(C18:M18)</f>
        <v>26</v>
      </c>
      <c r="O18" s="18">
        <f t="shared" ref="O18:O24" si="4">N18/30</f>
        <v>0.8666666666666667</v>
      </c>
    </row>
    <row r="19" spans="1:16" ht="15.75" thickBot="1" x14ac:dyDescent="0.3">
      <c r="A19" s="34" t="s">
        <v>35</v>
      </c>
      <c r="B19" s="35" t="s">
        <v>36</v>
      </c>
      <c r="C19" s="36">
        <v>0</v>
      </c>
      <c r="D19" s="36">
        <v>1</v>
      </c>
      <c r="E19" s="36">
        <v>2</v>
      </c>
      <c r="F19" s="36">
        <v>2</v>
      </c>
      <c r="G19" s="36">
        <v>2</v>
      </c>
      <c r="H19" s="36">
        <v>0</v>
      </c>
      <c r="I19" s="36">
        <v>3</v>
      </c>
      <c r="J19" s="36">
        <v>3</v>
      </c>
      <c r="K19" s="36">
        <v>2</v>
      </c>
      <c r="L19" s="36"/>
      <c r="M19" s="38"/>
      <c r="N19" s="22">
        <f t="shared" si="3"/>
        <v>15</v>
      </c>
      <c r="O19" s="18">
        <f t="shared" si="4"/>
        <v>0.5</v>
      </c>
    </row>
    <row r="20" spans="1:16" ht="15.75" thickBot="1" x14ac:dyDescent="0.3">
      <c r="A20" s="34" t="s">
        <v>37</v>
      </c>
      <c r="B20" s="35" t="s">
        <v>38</v>
      </c>
      <c r="C20" s="36">
        <v>0</v>
      </c>
      <c r="D20" s="36">
        <v>1</v>
      </c>
      <c r="E20" s="36">
        <v>1</v>
      </c>
      <c r="F20" s="36">
        <v>2</v>
      </c>
      <c r="G20" s="36">
        <v>1</v>
      </c>
      <c r="H20" s="36">
        <v>0</v>
      </c>
      <c r="I20" s="36">
        <v>3</v>
      </c>
      <c r="J20" s="36">
        <v>2</v>
      </c>
      <c r="K20" s="36">
        <v>0</v>
      </c>
      <c r="L20" s="36"/>
      <c r="M20" s="38"/>
      <c r="N20" s="22">
        <f t="shared" si="3"/>
        <v>10</v>
      </c>
      <c r="O20" s="18">
        <f t="shared" si="4"/>
        <v>0.33333333333333331</v>
      </c>
    </row>
    <row r="21" spans="1:16" ht="15.75" thickBot="1" x14ac:dyDescent="0.3">
      <c r="A21" s="34" t="s">
        <v>39</v>
      </c>
      <c r="B21" s="35" t="s">
        <v>40</v>
      </c>
      <c r="C21" s="36">
        <v>0</v>
      </c>
      <c r="D21" s="36">
        <v>3</v>
      </c>
      <c r="E21" s="36">
        <v>2</v>
      </c>
      <c r="F21" s="36">
        <v>2</v>
      </c>
      <c r="G21" s="36">
        <v>3</v>
      </c>
      <c r="H21" s="36">
        <v>2</v>
      </c>
      <c r="I21" s="36">
        <v>2</v>
      </c>
      <c r="J21" s="36">
        <v>3</v>
      </c>
      <c r="K21" s="36">
        <v>3</v>
      </c>
      <c r="L21" s="36"/>
      <c r="M21" s="38"/>
      <c r="N21" s="22">
        <f t="shared" si="3"/>
        <v>20</v>
      </c>
      <c r="O21" s="18">
        <f t="shared" si="4"/>
        <v>0.66666666666666663</v>
      </c>
    </row>
    <row r="22" spans="1:16" ht="15.75" thickBot="1" x14ac:dyDescent="0.3">
      <c r="A22" s="39" t="s">
        <v>41</v>
      </c>
      <c r="B22" s="35" t="s">
        <v>42</v>
      </c>
      <c r="C22" s="36">
        <v>0</v>
      </c>
      <c r="D22" s="36">
        <v>3</v>
      </c>
      <c r="E22" s="36">
        <v>2</v>
      </c>
      <c r="F22" s="36">
        <v>4</v>
      </c>
      <c r="G22" s="36">
        <v>4</v>
      </c>
      <c r="H22" s="36">
        <v>3</v>
      </c>
      <c r="I22" s="36">
        <v>6</v>
      </c>
      <c r="J22" s="36">
        <v>4</v>
      </c>
      <c r="K22" s="36">
        <v>4</v>
      </c>
      <c r="L22" s="36"/>
      <c r="M22" s="38"/>
      <c r="N22" s="22">
        <f t="shared" si="3"/>
        <v>30</v>
      </c>
      <c r="O22" s="18">
        <f t="shared" si="4"/>
        <v>1</v>
      </c>
    </row>
    <row r="23" spans="1:16" ht="15.75" thickBot="1" x14ac:dyDescent="0.3">
      <c r="A23" s="39"/>
      <c r="B23" s="35" t="s">
        <v>121</v>
      </c>
      <c r="C23" s="40"/>
      <c r="D23" s="40"/>
      <c r="E23" s="40"/>
      <c r="F23" s="40"/>
      <c r="G23" s="40"/>
      <c r="H23" s="40">
        <v>0</v>
      </c>
      <c r="I23" s="40">
        <v>2</v>
      </c>
      <c r="J23" s="40">
        <v>2</v>
      </c>
      <c r="K23" s="40">
        <v>1</v>
      </c>
      <c r="L23" s="40"/>
      <c r="M23" s="42"/>
      <c r="N23" s="22"/>
      <c r="O23" s="18">
        <f t="shared" si="4"/>
        <v>0</v>
      </c>
    </row>
    <row r="24" spans="1:16" ht="15.75" thickBot="1" x14ac:dyDescent="0.3">
      <c r="A24" s="34" t="s">
        <v>43</v>
      </c>
      <c r="B24" s="35" t="s">
        <v>44</v>
      </c>
      <c r="C24" s="40">
        <v>0</v>
      </c>
      <c r="D24" s="40">
        <v>1</v>
      </c>
      <c r="E24" s="41">
        <v>0</v>
      </c>
      <c r="F24" s="40">
        <v>0</v>
      </c>
      <c r="G24" s="40">
        <v>0</v>
      </c>
      <c r="H24" s="40">
        <v>0</v>
      </c>
      <c r="I24" s="40">
        <v>0</v>
      </c>
      <c r="J24" s="41">
        <v>0</v>
      </c>
      <c r="K24" s="40">
        <v>0</v>
      </c>
      <c r="L24" s="40"/>
      <c r="M24" s="42"/>
      <c r="N24" s="22">
        <f t="shared" si="3"/>
        <v>1</v>
      </c>
      <c r="O24" s="18">
        <f t="shared" si="4"/>
        <v>3.3333333333333333E-2</v>
      </c>
    </row>
    <row r="25" spans="1:16" ht="15.75" thickBot="1" x14ac:dyDescent="0.3">
      <c r="A25" s="43"/>
      <c r="B25" s="44" t="s">
        <v>45</v>
      </c>
      <c r="C25" s="29">
        <f t="shared" ref="C25:K25" si="5">SUM(C17:C24)</f>
        <v>0</v>
      </c>
      <c r="D25" s="29">
        <f t="shared" si="5"/>
        <v>13</v>
      </c>
      <c r="E25" s="29">
        <f t="shared" si="5"/>
        <v>10</v>
      </c>
      <c r="F25" s="29">
        <f t="shared" si="5"/>
        <v>17</v>
      </c>
      <c r="G25" s="29">
        <f t="shared" si="5"/>
        <v>18</v>
      </c>
      <c r="H25" s="29">
        <f t="shared" si="5"/>
        <v>9</v>
      </c>
      <c r="I25" s="29">
        <f t="shared" si="5"/>
        <v>27</v>
      </c>
      <c r="J25" s="29">
        <f t="shared" si="5"/>
        <v>21</v>
      </c>
      <c r="K25" s="29">
        <f t="shared" si="5"/>
        <v>18</v>
      </c>
      <c r="L25" s="29"/>
      <c r="M25" s="28"/>
      <c r="N25" s="45">
        <f>SUM(N17:N24)</f>
        <v>128</v>
      </c>
      <c r="O25" s="46"/>
    </row>
    <row r="26" spans="1:16" ht="15.75" thickBot="1" x14ac:dyDescent="0.3">
      <c r="A26" s="47"/>
      <c r="B26" s="48" t="s">
        <v>46</v>
      </c>
      <c r="C26" s="49">
        <f t="shared" ref="C26:N26" si="6">C13+C25</f>
        <v>0</v>
      </c>
      <c r="D26" s="49">
        <v>7</v>
      </c>
      <c r="E26" s="49">
        <f t="shared" si="6"/>
        <v>14</v>
      </c>
      <c r="F26" s="49">
        <f>+SUM(F17:F24)</f>
        <v>17</v>
      </c>
      <c r="G26" s="49">
        <f>+SUM(G17:G24)</f>
        <v>18</v>
      </c>
      <c r="H26" s="49">
        <f t="shared" si="6"/>
        <v>23</v>
      </c>
      <c r="I26" s="49">
        <f t="shared" si="6"/>
        <v>51</v>
      </c>
      <c r="J26" s="49">
        <f t="shared" si="6"/>
        <v>38</v>
      </c>
      <c r="K26" s="49">
        <f t="shared" si="6"/>
        <v>36</v>
      </c>
      <c r="L26" s="49">
        <f t="shared" si="6"/>
        <v>0</v>
      </c>
      <c r="M26" s="49">
        <f t="shared" si="6"/>
        <v>0</v>
      </c>
      <c r="N26" s="49">
        <f t="shared" si="6"/>
        <v>128</v>
      </c>
      <c r="O26" s="50"/>
      <c r="P26" s="192"/>
    </row>
    <row r="27" spans="1:16" ht="15.75" thickBot="1" x14ac:dyDescent="0.3">
      <c r="A27" s="51"/>
      <c r="B27" s="52"/>
      <c r="C27" s="53"/>
      <c r="D27" s="53"/>
      <c r="E27" s="53" t="s">
        <v>109</v>
      </c>
      <c r="F27" s="53" t="s">
        <v>110</v>
      </c>
      <c r="G27" s="53"/>
      <c r="H27" s="53"/>
      <c r="I27" s="53"/>
      <c r="J27" s="53"/>
      <c r="K27" s="53"/>
      <c r="L27" s="53"/>
      <c r="M27" s="53"/>
      <c r="N27" s="53"/>
      <c r="O27" s="54"/>
    </row>
    <row r="28" spans="1:16" ht="15.75" thickBot="1" x14ac:dyDescent="0.3">
      <c r="A28" s="51"/>
      <c r="B28" s="55" t="s">
        <v>47</v>
      </c>
      <c r="C28" s="56">
        <v>21</v>
      </c>
      <c r="D28" s="57">
        <v>7</v>
      </c>
      <c r="E28" s="57">
        <v>4</v>
      </c>
      <c r="F28" s="57">
        <v>2</v>
      </c>
      <c r="G28" s="57">
        <v>6</v>
      </c>
      <c r="H28" s="58">
        <v>4</v>
      </c>
      <c r="I28" s="59">
        <v>1</v>
      </c>
      <c r="J28" s="60">
        <v>5</v>
      </c>
      <c r="K28" s="59">
        <v>3</v>
      </c>
      <c r="L28" s="59"/>
      <c r="M28" s="57"/>
      <c r="N28" s="61"/>
      <c r="O28" s="62"/>
    </row>
    <row r="29" spans="1:16" x14ac:dyDescent="0.25">
      <c r="A29" s="51"/>
      <c r="B29" s="63"/>
      <c r="C29" s="64"/>
      <c r="D29" s="65">
        <v>14</v>
      </c>
      <c r="E29" s="65">
        <v>25</v>
      </c>
      <c r="F29" s="65">
        <v>9</v>
      </c>
      <c r="G29" s="65">
        <v>13</v>
      </c>
      <c r="H29" s="64">
        <v>11</v>
      </c>
      <c r="I29" s="65">
        <v>8</v>
      </c>
      <c r="J29" s="65">
        <v>12</v>
      </c>
      <c r="K29" s="65">
        <v>17</v>
      </c>
      <c r="L29" s="65"/>
      <c r="M29" s="66"/>
      <c r="N29" s="67"/>
      <c r="O29" s="68"/>
    </row>
    <row r="30" spans="1:16" x14ac:dyDescent="0.25">
      <c r="A30" s="51"/>
      <c r="B30" s="69"/>
      <c r="C30" s="64"/>
      <c r="D30" s="65">
        <v>21</v>
      </c>
      <c r="E30" s="65"/>
      <c r="F30" s="65">
        <v>23</v>
      </c>
      <c r="G30" s="65">
        <v>20</v>
      </c>
      <c r="H30" s="64">
        <v>25</v>
      </c>
      <c r="I30" s="65">
        <v>9</v>
      </c>
      <c r="J30" s="65">
        <v>19</v>
      </c>
      <c r="K30" s="65">
        <v>24</v>
      </c>
      <c r="L30" s="65"/>
      <c r="M30" s="65"/>
      <c r="N30" s="67"/>
      <c r="O30" s="68"/>
    </row>
    <row r="31" spans="1:16" x14ac:dyDescent="0.25">
      <c r="A31" s="51"/>
      <c r="B31" s="69"/>
      <c r="C31" s="64"/>
      <c r="D31" s="65"/>
      <c r="E31" s="65"/>
      <c r="F31" s="65">
        <v>30</v>
      </c>
      <c r="G31" s="65">
        <v>27</v>
      </c>
      <c r="H31" s="64"/>
      <c r="I31" s="65">
        <v>15</v>
      </c>
      <c r="J31" s="65">
        <v>26</v>
      </c>
      <c r="K31" s="65">
        <v>31</v>
      </c>
      <c r="L31" s="65"/>
      <c r="M31" s="65"/>
      <c r="N31" s="67"/>
      <c r="O31" s="68"/>
    </row>
    <row r="32" spans="1:16" x14ac:dyDescent="0.25">
      <c r="A32" s="51"/>
      <c r="B32" s="69"/>
      <c r="C32" s="70"/>
      <c r="D32" s="71"/>
      <c r="E32" s="71"/>
      <c r="F32" s="72"/>
      <c r="G32" s="71"/>
      <c r="H32" s="70"/>
      <c r="I32" s="71">
        <v>22</v>
      </c>
      <c r="J32" s="71"/>
      <c r="K32" s="72"/>
      <c r="L32" s="71"/>
      <c r="M32" s="71"/>
      <c r="N32" s="73"/>
      <c r="O32" s="68"/>
    </row>
    <row r="33" spans="1:15" ht="15.75" thickBot="1" x14ac:dyDescent="0.3">
      <c r="A33" s="51"/>
      <c r="B33" s="74"/>
      <c r="C33" s="75"/>
      <c r="D33" s="76"/>
      <c r="E33" s="76"/>
      <c r="F33" s="76"/>
      <c r="G33" s="76"/>
      <c r="H33" s="75"/>
      <c r="I33" s="76"/>
      <c r="J33" s="76"/>
      <c r="K33" s="76"/>
      <c r="L33" s="76"/>
      <c r="M33" s="76"/>
      <c r="N33" s="77"/>
      <c r="O33" s="78"/>
    </row>
    <row r="34" spans="1:15" x14ac:dyDescent="0.25">
      <c r="A34" s="489"/>
      <c r="B34" s="490" t="s">
        <v>48</v>
      </c>
      <c r="C34" s="492">
        <v>1</v>
      </c>
      <c r="D34" s="464">
        <v>3</v>
      </c>
      <c r="E34" s="464">
        <v>2</v>
      </c>
      <c r="F34" s="464">
        <v>4</v>
      </c>
      <c r="G34" s="481">
        <v>4</v>
      </c>
      <c r="H34" s="483">
        <v>3</v>
      </c>
      <c r="I34" s="464">
        <v>5</v>
      </c>
      <c r="J34" s="464">
        <v>4</v>
      </c>
      <c r="K34" s="464">
        <v>4</v>
      </c>
      <c r="L34" s="464"/>
      <c r="M34" s="464"/>
      <c r="N34" s="485"/>
      <c r="O34" s="487">
        <f>+SUM(C34:M35)</f>
        <v>30</v>
      </c>
    </row>
    <row r="35" spans="1:15" ht="15.75" thickBot="1" x14ac:dyDescent="0.3">
      <c r="A35" s="489"/>
      <c r="B35" s="491"/>
      <c r="C35" s="493"/>
      <c r="D35" s="465"/>
      <c r="E35" s="465"/>
      <c r="F35" s="465"/>
      <c r="G35" s="482"/>
      <c r="H35" s="484"/>
      <c r="I35" s="465"/>
      <c r="J35" s="465"/>
      <c r="K35" s="465"/>
      <c r="L35" s="465"/>
      <c r="M35" s="465"/>
      <c r="N35" s="486"/>
      <c r="O35" s="488"/>
    </row>
    <row r="36" spans="1:15" ht="15.75" thickBot="1" x14ac:dyDescent="0.3">
      <c r="A36" s="51"/>
      <c r="B36" s="79"/>
      <c r="C36" s="80"/>
      <c r="D36" s="80"/>
      <c r="E36" s="80"/>
      <c r="F36" s="80"/>
      <c r="G36" s="80"/>
      <c r="H36" s="80"/>
      <c r="I36" s="81"/>
      <c r="J36" s="81"/>
      <c r="K36" s="81"/>
      <c r="L36" s="81"/>
      <c r="M36" s="79"/>
      <c r="N36" s="79"/>
      <c r="O36" s="54"/>
    </row>
    <row r="37" spans="1:15" x14ac:dyDescent="0.25">
      <c r="A37" s="51"/>
      <c r="B37" s="455" t="s">
        <v>49</v>
      </c>
      <c r="C37" s="193">
        <v>21</v>
      </c>
      <c r="D37" s="57"/>
      <c r="E37" s="57"/>
      <c r="F37" s="57"/>
      <c r="G37" s="57"/>
      <c r="H37" s="57"/>
      <c r="I37" s="59"/>
      <c r="J37" s="59"/>
      <c r="K37" s="59"/>
      <c r="L37" s="66"/>
      <c r="M37" s="83"/>
      <c r="N37" s="458" t="s">
        <v>50</v>
      </c>
      <c r="O37" s="459"/>
    </row>
    <row r="38" spans="1:15" x14ac:dyDescent="0.25">
      <c r="A38" s="51"/>
      <c r="B38" s="456"/>
      <c r="C38" s="65"/>
      <c r="D38" s="65"/>
      <c r="E38" s="65"/>
      <c r="F38" s="65"/>
      <c r="G38" s="65"/>
      <c r="H38" s="65"/>
      <c r="I38" s="66"/>
      <c r="J38" s="66"/>
      <c r="K38" s="66"/>
      <c r="L38" s="66"/>
      <c r="M38" s="84"/>
      <c r="N38" s="460"/>
      <c r="O38" s="461"/>
    </row>
    <row r="39" spans="1:15" x14ac:dyDescent="0.25">
      <c r="A39" s="51"/>
      <c r="B39" s="456"/>
      <c r="C39" s="65"/>
      <c r="D39" s="65"/>
      <c r="E39" s="65"/>
      <c r="F39" s="65"/>
      <c r="G39" s="65"/>
      <c r="H39" s="65"/>
      <c r="I39" s="66"/>
      <c r="J39" s="66"/>
      <c r="K39" s="66"/>
      <c r="L39" s="85"/>
      <c r="M39" s="86"/>
      <c r="N39" s="460"/>
      <c r="O39" s="461"/>
    </row>
    <row r="40" spans="1:15" x14ac:dyDescent="0.25">
      <c r="A40" s="51"/>
      <c r="B40" s="456"/>
      <c r="C40" s="87"/>
      <c r="D40" s="65"/>
      <c r="E40" s="65"/>
      <c r="F40" s="65"/>
      <c r="G40" s="65"/>
      <c r="H40" s="65"/>
      <c r="I40" s="66"/>
      <c r="J40" s="66"/>
      <c r="K40" s="66"/>
      <c r="L40" s="66"/>
      <c r="M40" s="86"/>
      <c r="N40" s="460"/>
      <c r="O40" s="461"/>
    </row>
    <row r="41" spans="1:15" ht="15.75" thickBot="1" x14ac:dyDescent="0.3">
      <c r="A41" s="51"/>
      <c r="B41" s="457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88"/>
      <c r="N41" s="462"/>
      <c r="O41" s="463"/>
    </row>
    <row r="42" spans="1:15" ht="16.5" thickBot="1" x14ac:dyDescent="0.3">
      <c r="A42" s="89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  <c r="N42" s="479">
        <v>1</v>
      </c>
      <c r="O42" s="480"/>
    </row>
    <row r="43" spans="1:15" ht="15.75" thickBot="1" x14ac:dyDescent="0.3">
      <c r="A43" s="468" t="s">
        <v>51</v>
      </c>
      <c r="B43" s="469"/>
      <c r="C43" s="470" t="s">
        <v>122</v>
      </c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69"/>
    </row>
    <row r="44" spans="1:15" ht="15.75" thickBot="1" x14ac:dyDescent="0.3">
      <c r="A44" s="471" t="s">
        <v>53</v>
      </c>
      <c r="B44" s="472"/>
      <c r="C44" s="470" t="s">
        <v>123</v>
      </c>
      <c r="D44" s="470"/>
      <c r="E44" s="470"/>
      <c r="F44" s="470"/>
      <c r="G44" s="470"/>
      <c r="H44" s="470"/>
      <c r="I44" s="470"/>
      <c r="J44" s="470"/>
      <c r="K44" s="470"/>
      <c r="L44" s="470"/>
      <c r="M44" s="470"/>
      <c r="N44" s="470"/>
      <c r="O44" s="469"/>
    </row>
    <row r="45" spans="1:15" ht="15.75" thickBot="1" x14ac:dyDescent="0.3">
      <c r="A45" s="471" t="s">
        <v>54</v>
      </c>
      <c r="B45" s="472"/>
      <c r="C45" s="470" t="s">
        <v>124</v>
      </c>
      <c r="D45" s="470"/>
      <c r="E45" s="470"/>
      <c r="F45" s="470"/>
      <c r="G45" s="470"/>
      <c r="H45" s="470"/>
      <c r="I45" s="469"/>
      <c r="J45" s="468" t="s">
        <v>56</v>
      </c>
      <c r="K45" s="470"/>
      <c r="L45" s="470"/>
      <c r="M45" s="470"/>
      <c r="N45" s="470"/>
      <c r="O45" s="469"/>
    </row>
    <row r="46" spans="1:15" ht="15.75" thickBot="1" x14ac:dyDescent="0.3">
      <c r="A46" s="473"/>
      <c r="B46" s="474"/>
      <c r="C46" s="474"/>
      <c r="D46" s="474"/>
      <c r="E46" s="474"/>
      <c r="F46" s="474"/>
      <c r="G46" s="474"/>
      <c r="H46" s="474"/>
      <c r="I46" s="474"/>
      <c r="J46" s="92"/>
      <c r="K46" s="93"/>
      <c r="L46" s="93"/>
      <c r="M46" s="93"/>
      <c r="N46" s="93"/>
      <c r="O46" s="94"/>
    </row>
    <row r="47" spans="1:15" ht="15.75" thickBot="1" x14ac:dyDescent="0.3">
      <c r="A47" s="468" t="s">
        <v>57</v>
      </c>
      <c r="B47" s="470"/>
      <c r="C47" s="470"/>
      <c r="D47" s="470"/>
      <c r="E47" s="470"/>
      <c r="F47" s="470"/>
      <c r="G47" s="470"/>
      <c r="H47" s="470"/>
      <c r="I47" s="469"/>
      <c r="J47" s="95"/>
      <c r="K47" s="96" t="s">
        <v>58</v>
      </c>
      <c r="L47" s="97"/>
      <c r="M47" s="98"/>
      <c r="N47" s="97">
        <v>6</v>
      </c>
      <c r="O47" s="99"/>
    </row>
    <row r="48" spans="1:15" ht="15.75" thickBot="1" x14ac:dyDescent="0.3">
      <c r="A48" s="471" t="s">
        <v>59</v>
      </c>
      <c r="B48" s="472"/>
      <c r="C48" s="471" t="s">
        <v>60</v>
      </c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2"/>
    </row>
    <row r="49" spans="1:15" ht="15.75" thickBot="1" x14ac:dyDescent="0.3">
      <c r="A49" s="476"/>
      <c r="B49" s="477"/>
      <c r="C49" s="477"/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8"/>
    </row>
    <row r="50" spans="1:15" ht="15.75" thickBot="1" x14ac:dyDescent="0.3">
      <c r="A50" s="100"/>
      <c r="B50" s="466"/>
      <c r="C50" s="466"/>
      <c r="D50" s="466"/>
      <c r="E50" s="466"/>
      <c r="F50" s="466"/>
      <c r="G50" s="466"/>
      <c r="H50" s="466"/>
      <c r="I50" s="466"/>
      <c r="J50" s="466"/>
      <c r="K50" s="466"/>
      <c r="L50" s="466"/>
      <c r="M50" s="466"/>
      <c r="N50" s="466"/>
      <c r="O50" s="467"/>
    </row>
    <row r="51" spans="1:15" x14ac:dyDescent="0.2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  <row r="53" spans="1:15" ht="15.75" x14ac:dyDescent="0.25">
      <c r="B53" s="102" t="s">
        <v>61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5" ht="15.75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5" ht="15.75" x14ac:dyDescent="0.25">
      <c r="B55" s="102" t="s">
        <v>62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5" ht="15.75" x14ac:dyDescent="0.25">
      <c r="B56" s="102" t="s">
        <v>63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</sheetData>
  <mergeCells count="40">
    <mergeCell ref="A14:B14"/>
    <mergeCell ref="C14:O16"/>
    <mergeCell ref="A15:A16"/>
    <mergeCell ref="B15:B16"/>
    <mergeCell ref="A1:O1"/>
    <mergeCell ref="A2:O2"/>
    <mergeCell ref="C3:M3"/>
    <mergeCell ref="A4:A5"/>
    <mergeCell ref="B4:B5"/>
    <mergeCell ref="A34:A35"/>
    <mergeCell ref="B34:B35"/>
    <mergeCell ref="C34:C35"/>
    <mergeCell ref="D34:D35"/>
    <mergeCell ref="E34:E35"/>
    <mergeCell ref="N42:O42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B37:B41"/>
    <mergeCell ref="N37:O41"/>
    <mergeCell ref="F34:F35"/>
    <mergeCell ref="B50:O50"/>
    <mergeCell ref="A43:B43"/>
    <mergeCell ref="C43:O43"/>
    <mergeCell ref="A44:B44"/>
    <mergeCell ref="C44:O44"/>
    <mergeCell ref="A45:B45"/>
    <mergeCell ref="C45:I45"/>
    <mergeCell ref="J45:O45"/>
    <mergeCell ref="A46:I46"/>
    <mergeCell ref="A47:I47"/>
    <mergeCell ref="A48:B48"/>
    <mergeCell ref="C48:O48"/>
    <mergeCell ref="A49:O49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8" workbookViewId="0">
      <selection activeCell="F47" sqref="F47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1.855468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101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99">
        <v>5</v>
      </c>
      <c r="D6" s="110"/>
      <c r="E6" s="111">
        <f>C6/6</f>
        <v>0.83333333333333337</v>
      </c>
    </row>
    <row r="7" spans="1:5" ht="19.5" thickBot="1" x14ac:dyDescent="0.3">
      <c r="A7" s="112" t="s">
        <v>69</v>
      </c>
      <c r="B7" s="113" t="s">
        <v>70</v>
      </c>
      <c r="C7" s="200">
        <v>5</v>
      </c>
      <c r="D7" s="115"/>
      <c r="E7" s="111">
        <f t="shared" ref="E7:E12" si="0">C7/6</f>
        <v>0.83333333333333337</v>
      </c>
    </row>
    <row r="8" spans="1:5" ht="19.5" thickBot="1" x14ac:dyDescent="0.3">
      <c r="A8" s="112" t="s">
        <v>71</v>
      </c>
      <c r="B8" s="113" t="s">
        <v>72</v>
      </c>
      <c r="C8" s="200">
        <v>4</v>
      </c>
      <c r="D8" s="115"/>
      <c r="E8" s="111">
        <f t="shared" si="0"/>
        <v>0.66666666666666663</v>
      </c>
    </row>
    <row r="9" spans="1:5" ht="19.5" thickBot="1" x14ac:dyDescent="0.3">
      <c r="A9" s="112" t="s">
        <v>73</v>
      </c>
      <c r="B9" s="113" t="s">
        <v>74</v>
      </c>
      <c r="C9" s="200">
        <v>4</v>
      </c>
      <c r="D9" s="115"/>
      <c r="E9" s="111">
        <f t="shared" si="0"/>
        <v>0.66666666666666663</v>
      </c>
    </row>
    <row r="10" spans="1:5" ht="19.5" thickBot="1" x14ac:dyDescent="0.3">
      <c r="A10" s="112" t="s">
        <v>75</v>
      </c>
      <c r="B10" s="116" t="s">
        <v>76</v>
      </c>
      <c r="C10" s="200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200">
        <v>0</v>
      </c>
      <c r="D11" s="115"/>
      <c r="E11" s="111">
        <f t="shared" si="0"/>
        <v>0</v>
      </c>
    </row>
    <row r="12" spans="1:5" ht="18.75" x14ac:dyDescent="0.25">
      <c r="A12" s="117" t="s">
        <v>79</v>
      </c>
      <c r="B12" s="118" t="s">
        <v>80</v>
      </c>
      <c r="C12" s="201">
        <v>6</v>
      </c>
      <c r="D12" s="120"/>
      <c r="E12" s="11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24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5</v>
      </c>
      <c r="D16" s="130"/>
      <c r="E16" s="111">
        <f>C16/6</f>
        <v>0.83333333333333337</v>
      </c>
    </row>
    <row r="17" spans="1:5" ht="18.75" thickBot="1" x14ac:dyDescent="0.3">
      <c r="A17" s="131" t="s">
        <v>34</v>
      </c>
      <c r="B17" s="132" t="s">
        <v>83</v>
      </c>
      <c r="C17" s="133">
        <v>6</v>
      </c>
      <c r="D17" s="130"/>
      <c r="E17" s="111">
        <f t="shared" ref="E17:E22" si="1">C17/6</f>
        <v>1</v>
      </c>
    </row>
    <row r="18" spans="1:5" ht="18.75" thickBot="1" x14ac:dyDescent="0.3">
      <c r="A18" s="131" t="s">
        <v>35</v>
      </c>
      <c r="B18" s="132" t="s">
        <v>84</v>
      </c>
      <c r="C18" s="133">
        <v>3</v>
      </c>
      <c r="D18" s="130"/>
      <c r="E18" s="111">
        <f t="shared" si="1"/>
        <v>0.5</v>
      </c>
    </row>
    <row r="19" spans="1:5" ht="18.75" thickBot="1" x14ac:dyDescent="0.3">
      <c r="A19" s="131" t="s">
        <v>37</v>
      </c>
      <c r="B19" s="132" t="s">
        <v>85</v>
      </c>
      <c r="C19" s="133">
        <v>3</v>
      </c>
      <c r="D19" s="130"/>
      <c r="E19" s="111">
        <f t="shared" si="1"/>
        <v>0.5</v>
      </c>
    </row>
    <row r="20" spans="1:5" ht="18.75" thickBot="1" x14ac:dyDescent="0.3">
      <c r="A20" s="131" t="s">
        <v>39</v>
      </c>
      <c r="B20" s="132" t="s">
        <v>86</v>
      </c>
      <c r="C20" s="133">
        <v>2</v>
      </c>
      <c r="D20" s="130"/>
      <c r="E20" s="111">
        <f t="shared" si="1"/>
        <v>0.33333333333333331</v>
      </c>
    </row>
    <row r="21" spans="1:5" ht="18.75" thickBot="1" x14ac:dyDescent="0.3">
      <c r="A21" s="131" t="s">
        <v>41</v>
      </c>
      <c r="B21" s="132" t="s">
        <v>87</v>
      </c>
      <c r="C21" s="134">
        <v>6</v>
      </c>
      <c r="D21" s="135"/>
      <c r="E21" s="111">
        <f t="shared" si="1"/>
        <v>1</v>
      </c>
    </row>
    <row r="22" spans="1:5" ht="18" x14ac:dyDescent="0.25">
      <c r="A22" s="131" t="s">
        <v>43</v>
      </c>
      <c r="B22" s="132" t="s">
        <v>127</v>
      </c>
      <c r="C22" s="136">
        <v>2</v>
      </c>
      <c r="D22" s="137"/>
      <c r="E22" s="111">
        <f t="shared" si="1"/>
        <v>0.33333333333333331</v>
      </c>
    </row>
    <row r="23" spans="1:5" ht="18.75" thickBot="1" x14ac:dyDescent="0.3">
      <c r="A23" s="138"/>
      <c r="B23" s="139" t="s">
        <v>45</v>
      </c>
      <c r="C23" s="140">
        <f>SUM(C16:C22)</f>
        <v>27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51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202">
        <v>1</v>
      </c>
      <c r="D26" s="153"/>
      <c r="E26" s="150"/>
    </row>
    <row r="27" spans="1:5" x14ac:dyDescent="0.25">
      <c r="A27" s="148"/>
      <c r="B27" s="154"/>
      <c r="C27" s="203">
        <v>8</v>
      </c>
      <c r="D27" s="156"/>
      <c r="E27" s="150"/>
    </row>
    <row r="28" spans="1:5" x14ac:dyDescent="0.25">
      <c r="A28" s="148"/>
      <c r="B28" s="154"/>
      <c r="C28" s="203">
        <v>9</v>
      </c>
      <c r="D28" s="156"/>
      <c r="E28" s="150"/>
    </row>
    <row r="29" spans="1:5" x14ac:dyDescent="0.25">
      <c r="A29" s="148"/>
      <c r="B29" s="154"/>
      <c r="C29" s="203">
        <v>15</v>
      </c>
      <c r="D29" s="156"/>
      <c r="E29" s="150"/>
    </row>
    <row r="30" spans="1:5" x14ac:dyDescent="0.25">
      <c r="A30" s="148"/>
      <c r="B30" s="154"/>
      <c r="C30" s="204">
        <v>22</v>
      </c>
      <c r="D30" s="198"/>
      <c r="E30" s="150"/>
    </row>
    <row r="31" spans="1:5" ht="15.75" thickBot="1" x14ac:dyDescent="0.3">
      <c r="A31" s="148"/>
      <c r="B31" s="154"/>
      <c r="C31" s="205">
        <v>29</v>
      </c>
      <c r="D31" s="159"/>
      <c r="E31" s="150"/>
    </row>
    <row r="32" spans="1:5" x14ac:dyDescent="0.25">
      <c r="A32" s="598"/>
      <c r="B32" s="599"/>
      <c r="C32" s="600"/>
      <c r="D32" s="600"/>
      <c r="E32" s="601"/>
    </row>
    <row r="33" spans="1:5" ht="15.75" thickBot="1" x14ac:dyDescent="0.3">
      <c r="A33" s="579"/>
      <c r="B33" s="580"/>
      <c r="C33" s="581"/>
      <c r="D33" s="581"/>
      <c r="E33" s="582"/>
    </row>
    <row r="34" spans="1:5" x14ac:dyDescent="0.25">
      <c r="A34" s="543"/>
      <c r="B34" s="545" t="s">
        <v>48</v>
      </c>
      <c r="C34" s="547">
        <v>6</v>
      </c>
      <c r="D34" s="549"/>
      <c r="E34" s="551"/>
    </row>
    <row r="35" spans="1:5" ht="15.75" thickBot="1" x14ac:dyDescent="0.3">
      <c r="A35" s="544"/>
      <c r="B35" s="546"/>
      <c r="C35" s="548"/>
      <c r="D35" s="550"/>
      <c r="E35" s="552"/>
    </row>
    <row r="36" spans="1:5" ht="15.75" thickBot="1" x14ac:dyDescent="0.3">
      <c r="A36" s="148"/>
      <c r="B36" s="154"/>
      <c r="C36" s="160"/>
      <c r="D36" s="154"/>
      <c r="E36" s="150"/>
    </row>
    <row r="37" spans="1:5" x14ac:dyDescent="0.25">
      <c r="A37" s="148"/>
      <c r="B37" s="553" t="s">
        <v>49</v>
      </c>
      <c r="C37" s="161">
        <v>0</v>
      </c>
      <c r="D37" s="556" t="s">
        <v>50</v>
      </c>
      <c r="E37" s="557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x14ac:dyDescent="0.25">
      <c r="A40" s="148"/>
      <c r="B40" s="554"/>
      <c r="C40" s="162"/>
      <c r="D40" s="558"/>
      <c r="E40" s="559"/>
    </row>
    <row r="41" spans="1:5" ht="15.75" thickBot="1" x14ac:dyDescent="0.3">
      <c r="A41" s="148"/>
      <c r="B41" s="555"/>
      <c r="C41" s="158"/>
      <c r="D41" s="560"/>
      <c r="E41" s="561"/>
    </row>
    <row r="42" spans="1:5" ht="16.5" thickBot="1" x14ac:dyDescent="0.3">
      <c r="A42" s="163"/>
      <c r="B42" s="163"/>
      <c r="C42" s="164">
        <v>0</v>
      </c>
      <c r="D42" s="562">
        <f>SUM(C42:C42)</f>
        <v>0</v>
      </c>
      <c r="E42" s="563"/>
    </row>
    <row r="43" spans="1:5" ht="15.75" thickBot="1" x14ac:dyDescent="0.3">
      <c r="A43" s="564"/>
      <c r="B43" s="565"/>
      <c r="C43" s="565"/>
      <c r="D43" s="565"/>
      <c r="E43" s="566"/>
    </row>
    <row r="44" spans="1:5" ht="15.75" thickBot="1" x14ac:dyDescent="0.3">
      <c r="A44" s="567" t="s">
        <v>51</v>
      </c>
      <c r="B44" s="568"/>
      <c r="C44" s="540"/>
      <c r="D44" s="541"/>
      <c r="E44" s="542"/>
    </row>
    <row r="45" spans="1:5" ht="15.75" thickBot="1" x14ac:dyDescent="0.3">
      <c r="A45" s="527" t="s">
        <v>53</v>
      </c>
      <c r="B45" s="528"/>
      <c r="C45" s="540"/>
      <c r="D45" s="541"/>
      <c r="E45" s="542"/>
    </row>
    <row r="46" spans="1:5" ht="15.75" thickBot="1" x14ac:dyDescent="0.3">
      <c r="A46" s="527" t="s">
        <v>89</v>
      </c>
      <c r="B46" s="528"/>
      <c r="C46" s="175" t="s">
        <v>90</v>
      </c>
      <c r="D46" s="166"/>
      <c r="E46" s="167"/>
    </row>
    <row r="47" spans="1:5" ht="15.75" thickBot="1" x14ac:dyDescent="0.3">
      <c r="A47" s="529" t="s">
        <v>130</v>
      </c>
      <c r="B47" s="530"/>
      <c r="C47" s="530"/>
      <c r="D47" s="531"/>
      <c r="E47" s="532"/>
    </row>
    <row r="48" spans="1:5" ht="15.75" thickBot="1" x14ac:dyDescent="0.3">
      <c r="A48" s="529"/>
      <c r="B48" s="530"/>
      <c r="C48" s="530"/>
      <c r="D48" s="533" t="s">
        <v>129</v>
      </c>
      <c r="E48" s="534"/>
    </row>
    <row r="49" spans="1:5" ht="20.25" thickBot="1" x14ac:dyDescent="0.3">
      <c r="A49" s="535" t="s">
        <v>59</v>
      </c>
      <c r="B49" s="536"/>
      <c r="C49" s="537" t="s">
        <v>60</v>
      </c>
      <c r="D49" s="538"/>
      <c r="E49" s="539"/>
    </row>
  </sheetData>
  <mergeCells count="32">
    <mergeCell ref="A49:B49"/>
    <mergeCell ref="C49:E49"/>
    <mergeCell ref="A46:B46"/>
    <mergeCell ref="A47:C47"/>
    <mergeCell ref="D47:E47"/>
    <mergeCell ref="A48:C48"/>
    <mergeCell ref="D48:E48"/>
    <mergeCell ref="A45:B45"/>
    <mergeCell ref="C45:E45"/>
    <mergeCell ref="A34:A35"/>
    <mergeCell ref="B34:B35"/>
    <mergeCell ref="C34:C35"/>
    <mergeCell ref="D34:D35"/>
    <mergeCell ref="E34:E35"/>
    <mergeCell ref="B37:B41"/>
    <mergeCell ref="D37:E41"/>
    <mergeCell ref="D42:E42"/>
    <mergeCell ref="A43:E43"/>
    <mergeCell ref="A44:B44"/>
    <mergeCell ref="C44:E44"/>
    <mergeCell ref="A14:A15"/>
    <mergeCell ref="B14:B15"/>
    <mergeCell ref="C14:E15"/>
    <mergeCell ref="A32:B33"/>
    <mergeCell ref="C32:E32"/>
    <mergeCell ref="C33:E33"/>
    <mergeCell ref="A1:E1"/>
    <mergeCell ref="A2:E2"/>
    <mergeCell ref="A3:E3"/>
    <mergeCell ref="A4:A5"/>
    <mergeCell ref="B4:B5"/>
    <mergeCell ref="E4:E5"/>
  </mergeCells>
  <pageMargins left="0" right="0" top="0" bottom="0" header="0.31496062992125984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G42" sqref="G42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1.855468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100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206">
        <v>3</v>
      </c>
      <c r="D6" s="110"/>
      <c r="E6" s="111">
        <f t="shared" ref="E6:E12" si="0">C6/4</f>
        <v>0.75</v>
      </c>
    </row>
    <row r="7" spans="1:5" ht="19.5" thickBot="1" x14ac:dyDescent="0.3">
      <c r="A7" s="112" t="s">
        <v>69</v>
      </c>
      <c r="B7" s="113" t="s">
        <v>70</v>
      </c>
      <c r="C7" s="200">
        <v>4</v>
      </c>
      <c r="D7" s="115"/>
      <c r="E7" s="111">
        <f t="shared" si="0"/>
        <v>1</v>
      </c>
    </row>
    <row r="8" spans="1:5" ht="19.5" thickBot="1" x14ac:dyDescent="0.3">
      <c r="A8" s="112" t="s">
        <v>71</v>
      </c>
      <c r="B8" s="113" t="s">
        <v>72</v>
      </c>
      <c r="C8" s="200">
        <v>4</v>
      </c>
      <c r="D8" s="115"/>
      <c r="E8" s="111">
        <f t="shared" si="0"/>
        <v>1</v>
      </c>
    </row>
    <row r="9" spans="1:5" ht="19.5" thickBot="1" x14ac:dyDescent="0.3">
      <c r="A9" s="112" t="s">
        <v>73</v>
      </c>
      <c r="B9" s="113" t="s">
        <v>74</v>
      </c>
      <c r="C9" s="200">
        <v>0</v>
      </c>
      <c r="D9" s="115"/>
      <c r="E9" s="111">
        <f t="shared" si="0"/>
        <v>0</v>
      </c>
    </row>
    <row r="10" spans="1:5" ht="19.5" thickBot="1" x14ac:dyDescent="0.3">
      <c r="A10" s="112" t="s">
        <v>75</v>
      </c>
      <c r="B10" s="116" t="s">
        <v>76</v>
      </c>
      <c r="C10" s="200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200">
        <v>3</v>
      </c>
      <c r="D11" s="115"/>
      <c r="E11" s="111">
        <f t="shared" si="0"/>
        <v>0.75</v>
      </c>
    </row>
    <row r="12" spans="1:5" ht="19.5" thickBot="1" x14ac:dyDescent="0.3">
      <c r="A12" s="117" t="s">
        <v>79</v>
      </c>
      <c r="B12" s="118" t="s">
        <v>80</v>
      </c>
      <c r="C12" s="201">
        <v>3</v>
      </c>
      <c r="D12" s="120"/>
      <c r="E12" s="121">
        <f t="shared" si="0"/>
        <v>0.75</v>
      </c>
    </row>
    <row r="13" spans="1:5" ht="18.75" thickBot="1" x14ac:dyDescent="0.3">
      <c r="A13" s="122"/>
      <c r="B13" s="123" t="s">
        <v>81</v>
      </c>
      <c r="C13" s="124">
        <f>SUM(C6:C12)</f>
        <v>17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4</v>
      </c>
      <c r="D16" s="130"/>
      <c r="E16" s="111">
        <f t="shared" ref="E16:E22" si="1">C16/4</f>
        <v>1</v>
      </c>
    </row>
    <row r="17" spans="1:5" ht="18.75" thickBot="1" x14ac:dyDescent="0.3">
      <c r="A17" s="131" t="s">
        <v>34</v>
      </c>
      <c r="B17" s="132" t="s">
        <v>83</v>
      </c>
      <c r="C17" s="133">
        <v>3</v>
      </c>
      <c r="D17" s="130"/>
      <c r="E17" s="111">
        <f t="shared" si="1"/>
        <v>0.75</v>
      </c>
    </row>
    <row r="18" spans="1:5" ht="18.75" thickBot="1" x14ac:dyDescent="0.3">
      <c r="A18" s="131" t="s">
        <v>35</v>
      </c>
      <c r="B18" s="132" t="s">
        <v>84</v>
      </c>
      <c r="C18" s="133">
        <v>3</v>
      </c>
      <c r="D18" s="130"/>
      <c r="E18" s="111">
        <f t="shared" si="1"/>
        <v>0.75</v>
      </c>
    </row>
    <row r="19" spans="1:5" ht="18.75" thickBot="1" x14ac:dyDescent="0.3">
      <c r="A19" s="131" t="s">
        <v>37</v>
      </c>
      <c r="B19" s="132" t="s">
        <v>85</v>
      </c>
      <c r="C19" s="133">
        <v>2</v>
      </c>
      <c r="D19" s="130"/>
      <c r="E19" s="111">
        <f t="shared" si="1"/>
        <v>0.5</v>
      </c>
    </row>
    <row r="20" spans="1:5" ht="18.75" thickBot="1" x14ac:dyDescent="0.3">
      <c r="A20" s="131" t="s">
        <v>39</v>
      </c>
      <c r="B20" s="132" t="s">
        <v>132</v>
      </c>
      <c r="C20" s="133">
        <v>3</v>
      </c>
      <c r="D20" s="130"/>
      <c r="E20" s="111">
        <f t="shared" si="1"/>
        <v>0.75</v>
      </c>
    </row>
    <row r="21" spans="1:5" ht="18.75" thickBot="1" x14ac:dyDescent="0.3">
      <c r="A21" s="131" t="s">
        <v>41</v>
      </c>
      <c r="B21" s="132" t="s">
        <v>87</v>
      </c>
      <c r="C21" s="134">
        <v>4</v>
      </c>
      <c r="D21" s="135"/>
      <c r="E21" s="111">
        <f t="shared" si="1"/>
        <v>1</v>
      </c>
    </row>
    <row r="22" spans="1:5" ht="18.75" thickBot="1" x14ac:dyDescent="0.3">
      <c r="A22" s="131" t="s">
        <v>43</v>
      </c>
      <c r="B22" s="132" t="s">
        <v>126</v>
      </c>
      <c r="C22" s="136">
        <v>2</v>
      </c>
      <c r="D22" s="137"/>
      <c r="E22" s="121">
        <f t="shared" si="1"/>
        <v>0.5</v>
      </c>
    </row>
    <row r="23" spans="1:5" ht="18.75" thickBot="1" x14ac:dyDescent="0.3">
      <c r="A23" s="138"/>
      <c r="B23" s="139" t="s">
        <v>45</v>
      </c>
      <c r="C23" s="140">
        <f>SUM(C16:C22)</f>
        <v>21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38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207">
        <v>5</v>
      </c>
      <c r="D26" s="153"/>
      <c r="E26" s="150"/>
    </row>
    <row r="27" spans="1:5" x14ac:dyDescent="0.25">
      <c r="A27" s="148"/>
      <c r="B27" s="154"/>
      <c r="C27" s="208">
        <v>12</v>
      </c>
      <c r="D27" s="156"/>
      <c r="E27" s="150"/>
    </row>
    <row r="28" spans="1:5" x14ac:dyDescent="0.25">
      <c r="A28" s="148"/>
      <c r="B28" s="154"/>
      <c r="C28" s="208">
        <v>19</v>
      </c>
      <c r="D28" s="156"/>
      <c r="E28" s="150"/>
    </row>
    <row r="29" spans="1:5" x14ac:dyDescent="0.25">
      <c r="A29" s="148"/>
      <c r="B29" s="154"/>
      <c r="C29" s="208">
        <v>26</v>
      </c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>
        <v>4</v>
      </c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564"/>
      <c r="B42" s="565"/>
      <c r="C42" s="565"/>
      <c r="D42" s="565"/>
      <c r="E42" s="566"/>
    </row>
    <row r="43" spans="1:5" ht="15.75" thickBot="1" x14ac:dyDescent="0.3">
      <c r="A43" s="567" t="s">
        <v>51</v>
      </c>
      <c r="B43" s="568"/>
      <c r="C43" s="540"/>
      <c r="D43" s="541"/>
      <c r="E43" s="542"/>
    </row>
    <row r="44" spans="1:5" ht="15.75" thickBot="1" x14ac:dyDescent="0.3">
      <c r="A44" s="527" t="s">
        <v>53</v>
      </c>
      <c r="B44" s="528"/>
      <c r="C44" s="540"/>
      <c r="D44" s="541"/>
      <c r="E44" s="542"/>
    </row>
    <row r="45" spans="1:5" ht="15.75" thickBot="1" x14ac:dyDescent="0.3">
      <c r="A45" s="527" t="s">
        <v>89</v>
      </c>
      <c r="B45" s="528"/>
      <c r="C45" s="175" t="s">
        <v>90</v>
      </c>
      <c r="D45" s="166"/>
      <c r="E45" s="167"/>
    </row>
    <row r="46" spans="1:5" ht="15.75" thickBot="1" x14ac:dyDescent="0.3">
      <c r="A46" s="529" t="s">
        <v>95</v>
      </c>
      <c r="B46" s="530"/>
      <c r="C46" s="530"/>
      <c r="D46" s="531"/>
      <c r="E46" s="532"/>
    </row>
    <row r="47" spans="1:5" ht="15.75" thickBot="1" x14ac:dyDescent="0.3">
      <c r="A47" s="529"/>
      <c r="B47" s="530"/>
      <c r="C47" s="530"/>
      <c r="D47" s="533" t="s">
        <v>133</v>
      </c>
      <c r="E47" s="534"/>
    </row>
    <row r="48" spans="1:5" ht="20.25" thickBot="1" x14ac:dyDescent="0.3">
      <c r="A48" s="535" t="s">
        <v>59</v>
      </c>
      <c r="B48" s="536"/>
      <c r="C48" s="537" t="s">
        <v>60</v>
      </c>
      <c r="D48" s="538"/>
      <c r="E48" s="539"/>
    </row>
  </sheetData>
  <mergeCells count="32">
    <mergeCell ref="A48:B48"/>
    <mergeCell ref="C48:E48"/>
    <mergeCell ref="A45:B45"/>
    <mergeCell ref="A46:C46"/>
    <mergeCell ref="D46:E46"/>
    <mergeCell ref="A47:C47"/>
    <mergeCell ref="D47:E47"/>
    <mergeCell ref="A44:B44"/>
    <mergeCell ref="C44:E44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B43"/>
    <mergeCell ref="C43:E43"/>
    <mergeCell ref="A14:A15"/>
    <mergeCell ref="B14:B15"/>
    <mergeCell ref="C14:E15"/>
    <mergeCell ref="A31:B32"/>
    <mergeCell ref="C31:E31"/>
    <mergeCell ref="C32:E32"/>
    <mergeCell ref="A1:E1"/>
    <mergeCell ref="A2:E2"/>
    <mergeCell ref="A3:E3"/>
    <mergeCell ref="A4:A5"/>
    <mergeCell ref="B4:B5"/>
    <mergeCell ref="E4:E5"/>
  </mergeCells>
  <pageMargins left="0" right="0" top="0" bottom="0" header="0.31496062992125984" footer="0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8" workbookViewId="0">
      <selection activeCell="G37" sqref="G37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3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99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99">
        <v>2</v>
      </c>
      <c r="D6" s="110"/>
      <c r="E6" s="111">
        <f>C6/4</f>
        <v>0.5</v>
      </c>
    </row>
    <row r="7" spans="1:5" ht="19.5" thickBot="1" x14ac:dyDescent="0.3">
      <c r="A7" s="112" t="s">
        <v>69</v>
      </c>
      <c r="B7" s="113" t="s">
        <v>70</v>
      </c>
      <c r="C7" s="209">
        <v>4</v>
      </c>
      <c r="D7" s="115"/>
      <c r="E7" s="111">
        <f t="shared" ref="E7:E12" si="0">C7/4</f>
        <v>1</v>
      </c>
    </row>
    <row r="8" spans="1:5" ht="19.5" thickBot="1" x14ac:dyDescent="0.3">
      <c r="A8" s="112" t="s">
        <v>71</v>
      </c>
      <c r="B8" s="113" t="s">
        <v>72</v>
      </c>
      <c r="C8" s="209">
        <v>4</v>
      </c>
      <c r="D8" s="115"/>
      <c r="E8" s="111">
        <f t="shared" si="0"/>
        <v>1</v>
      </c>
    </row>
    <row r="9" spans="1:5" ht="19.5" thickBot="1" x14ac:dyDescent="0.3">
      <c r="A9" s="112" t="s">
        <v>73</v>
      </c>
      <c r="B9" s="113" t="s">
        <v>74</v>
      </c>
      <c r="C9" s="209">
        <v>3</v>
      </c>
      <c r="D9" s="115"/>
      <c r="E9" s="111">
        <f t="shared" si="0"/>
        <v>0.75</v>
      </c>
    </row>
    <row r="10" spans="1:5" ht="19.5" thickBot="1" x14ac:dyDescent="0.3">
      <c r="A10" s="112" t="s">
        <v>75</v>
      </c>
      <c r="B10" s="116" t="s">
        <v>76</v>
      </c>
      <c r="C10" s="209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209">
        <v>2</v>
      </c>
      <c r="D11" s="115"/>
      <c r="E11" s="111">
        <f t="shared" si="0"/>
        <v>0.5</v>
      </c>
    </row>
    <row r="12" spans="1:5" ht="18.75" x14ac:dyDescent="0.25">
      <c r="A12" s="117" t="s">
        <v>79</v>
      </c>
      <c r="B12" s="118" t="s">
        <v>80</v>
      </c>
      <c r="C12" s="210">
        <v>3</v>
      </c>
      <c r="D12" s="120"/>
      <c r="E12" s="111">
        <f t="shared" si="0"/>
        <v>0.75</v>
      </c>
    </row>
    <row r="13" spans="1:5" ht="18.75" thickBot="1" x14ac:dyDescent="0.3">
      <c r="A13" s="122"/>
      <c r="B13" s="123" t="s">
        <v>81</v>
      </c>
      <c r="C13" s="124"/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4</v>
      </c>
      <c r="D16" s="130"/>
      <c r="E16" s="111">
        <f>C16/4</f>
        <v>1</v>
      </c>
    </row>
    <row r="17" spans="1:5" ht="18.75" thickBot="1" x14ac:dyDescent="0.3">
      <c r="A17" s="131" t="s">
        <v>34</v>
      </c>
      <c r="B17" s="132" t="s">
        <v>83</v>
      </c>
      <c r="C17" s="133">
        <v>4</v>
      </c>
      <c r="D17" s="130"/>
      <c r="E17" s="111">
        <f t="shared" ref="E17:E22" si="1">C17/4</f>
        <v>1</v>
      </c>
    </row>
    <row r="18" spans="1:5" ht="18.75" thickBot="1" x14ac:dyDescent="0.3">
      <c r="A18" s="131" t="s">
        <v>35</v>
      </c>
      <c r="B18" s="132" t="s">
        <v>84</v>
      </c>
      <c r="C18" s="133">
        <v>2</v>
      </c>
      <c r="D18" s="130"/>
      <c r="E18" s="111">
        <f t="shared" si="1"/>
        <v>0.5</v>
      </c>
    </row>
    <row r="19" spans="1:5" ht="18.75" thickBot="1" x14ac:dyDescent="0.3">
      <c r="A19" s="131" t="s">
        <v>37</v>
      </c>
      <c r="B19" s="132" t="s">
        <v>85</v>
      </c>
      <c r="C19" s="133">
        <v>0</v>
      </c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135</v>
      </c>
      <c r="C20" s="133">
        <v>3</v>
      </c>
      <c r="D20" s="130"/>
      <c r="E20" s="111">
        <f t="shared" si="1"/>
        <v>0.75</v>
      </c>
    </row>
    <row r="21" spans="1:5" ht="18.75" thickBot="1" x14ac:dyDescent="0.3">
      <c r="A21" s="131" t="s">
        <v>41</v>
      </c>
      <c r="B21" s="132" t="s">
        <v>87</v>
      </c>
      <c r="C21" s="134">
        <v>4</v>
      </c>
      <c r="D21" s="135"/>
      <c r="E21" s="111">
        <f t="shared" si="1"/>
        <v>1</v>
      </c>
    </row>
    <row r="22" spans="1:5" ht="18" x14ac:dyDescent="0.25">
      <c r="A22" s="131" t="s">
        <v>43</v>
      </c>
      <c r="B22" s="132" t="s">
        <v>126</v>
      </c>
      <c r="C22" s="136">
        <v>1</v>
      </c>
      <c r="D22" s="137"/>
      <c r="E22" s="111">
        <f t="shared" si="1"/>
        <v>0.25</v>
      </c>
    </row>
    <row r="23" spans="1:5" ht="18.75" thickBot="1" x14ac:dyDescent="0.3">
      <c r="A23" s="138"/>
      <c r="B23" s="139" t="s">
        <v>45</v>
      </c>
      <c r="C23" s="140"/>
      <c r="D23" s="141"/>
      <c r="E23" s="142"/>
    </row>
    <row r="24" spans="1:5" ht="21" thickBot="1" x14ac:dyDescent="0.3">
      <c r="A24" s="143"/>
      <c r="B24" s="144" t="s">
        <v>46</v>
      </c>
      <c r="C24" s="145"/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>
        <v>3</v>
      </c>
      <c r="D26" s="153"/>
      <c r="E26" s="150"/>
    </row>
    <row r="27" spans="1:5" x14ac:dyDescent="0.25">
      <c r="A27" s="148"/>
      <c r="B27" s="154"/>
      <c r="C27" s="155">
        <v>17</v>
      </c>
      <c r="D27" s="156"/>
      <c r="E27" s="150"/>
    </row>
    <row r="28" spans="1:5" x14ac:dyDescent="0.25">
      <c r="A28" s="148"/>
      <c r="B28" s="154"/>
      <c r="C28" s="155">
        <v>24</v>
      </c>
      <c r="D28" s="156"/>
      <c r="E28" s="150"/>
    </row>
    <row r="29" spans="1:5" x14ac:dyDescent="0.25">
      <c r="A29" s="148"/>
      <c r="B29" s="154"/>
      <c r="C29" s="157">
        <v>31</v>
      </c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/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564"/>
      <c r="B42" s="565"/>
      <c r="C42" s="565"/>
      <c r="D42" s="565"/>
      <c r="E42" s="566"/>
    </row>
    <row r="43" spans="1:5" ht="15.75" thickBot="1" x14ac:dyDescent="0.3">
      <c r="A43" s="567" t="s">
        <v>51</v>
      </c>
      <c r="B43" s="568"/>
      <c r="C43" s="540"/>
      <c r="D43" s="541"/>
      <c r="E43" s="542"/>
    </row>
    <row r="44" spans="1:5" ht="15.75" thickBot="1" x14ac:dyDescent="0.3">
      <c r="A44" s="527" t="s">
        <v>53</v>
      </c>
      <c r="B44" s="528"/>
      <c r="C44" s="540"/>
      <c r="D44" s="541"/>
      <c r="E44" s="542"/>
    </row>
    <row r="45" spans="1:5" ht="15.75" thickBot="1" x14ac:dyDescent="0.3">
      <c r="A45" s="527" t="s">
        <v>89</v>
      </c>
      <c r="B45" s="528"/>
      <c r="C45" s="175" t="s">
        <v>90</v>
      </c>
      <c r="D45" s="166"/>
      <c r="E45" s="167"/>
    </row>
    <row r="46" spans="1:5" ht="15.75" thickBot="1" x14ac:dyDescent="0.3">
      <c r="A46" s="529" t="s">
        <v>137</v>
      </c>
      <c r="B46" s="530"/>
      <c r="C46" s="530"/>
      <c r="D46" s="531"/>
      <c r="E46" s="532"/>
    </row>
    <row r="47" spans="1:5" ht="15.75" thickBot="1" x14ac:dyDescent="0.3">
      <c r="A47" s="529"/>
      <c r="B47" s="530"/>
      <c r="C47" s="530"/>
      <c r="D47" s="533" t="s">
        <v>136</v>
      </c>
      <c r="E47" s="534"/>
    </row>
    <row r="48" spans="1:5" ht="20.25" thickBot="1" x14ac:dyDescent="0.3">
      <c r="A48" s="535" t="s">
        <v>59</v>
      </c>
      <c r="B48" s="536"/>
      <c r="C48" s="537" t="s">
        <v>60</v>
      </c>
      <c r="D48" s="538"/>
      <c r="E48" s="539"/>
    </row>
  </sheetData>
  <mergeCells count="32">
    <mergeCell ref="A48:B48"/>
    <mergeCell ref="C48:E48"/>
    <mergeCell ref="A45:B45"/>
    <mergeCell ref="A46:C46"/>
    <mergeCell ref="D46:E46"/>
    <mergeCell ref="A47:C47"/>
    <mergeCell ref="D47:E47"/>
    <mergeCell ref="A44:B44"/>
    <mergeCell ref="C44:E44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B43"/>
    <mergeCell ref="C43:E43"/>
    <mergeCell ref="A14:A15"/>
    <mergeCell ref="B14:B15"/>
    <mergeCell ref="C14:E15"/>
    <mergeCell ref="A31:B32"/>
    <mergeCell ref="C31:E31"/>
    <mergeCell ref="C32:E32"/>
    <mergeCell ref="A1:E1"/>
    <mergeCell ref="A2:E2"/>
    <mergeCell ref="A3:E3"/>
    <mergeCell ref="A4:A5"/>
    <mergeCell ref="B4:B5"/>
    <mergeCell ref="E4:E5"/>
  </mergeCells>
  <pageMargins left="0" right="0" top="0" bottom="0" header="0.31496062992125984" footer="0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0" workbookViewId="0">
      <selection activeCell="B20" sqref="B20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2.855468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98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/>
      <c r="D6" s="110"/>
      <c r="E6" s="111">
        <f t="shared" ref="E6:E12" si="0">C6/4</f>
        <v>0</v>
      </c>
    </row>
    <row r="7" spans="1:5" ht="19.5" thickBot="1" x14ac:dyDescent="0.3">
      <c r="A7" s="112" t="s">
        <v>69</v>
      </c>
      <c r="B7" s="113" t="s">
        <v>70</v>
      </c>
      <c r="C7" s="114"/>
      <c r="D7" s="115"/>
      <c r="E7" s="111">
        <f t="shared" si="0"/>
        <v>0</v>
      </c>
    </row>
    <row r="8" spans="1:5" ht="19.5" thickBot="1" x14ac:dyDescent="0.3">
      <c r="A8" s="112" t="s">
        <v>71</v>
      </c>
      <c r="B8" s="113" t="s">
        <v>72</v>
      </c>
      <c r="C8" s="114"/>
      <c r="D8" s="115"/>
      <c r="E8" s="111">
        <f t="shared" si="0"/>
        <v>0</v>
      </c>
    </row>
    <row r="9" spans="1:5" ht="19.5" thickBot="1" x14ac:dyDescent="0.3">
      <c r="A9" s="112" t="s">
        <v>73</v>
      </c>
      <c r="B9" s="113" t="s">
        <v>74</v>
      </c>
      <c r="C9" s="114"/>
      <c r="D9" s="115"/>
      <c r="E9" s="111">
        <f t="shared" si="0"/>
        <v>0</v>
      </c>
    </row>
    <row r="10" spans="1:5" ht="19.5" thickBot="1" x14ac:dyDescent="0.3">
      <c r="A10" s="112" t="s">
        <v>75</v>
      </c>
      <c r="B10" s="116" t="s">
        <v>76</v>
      </c>
      <c r="C10" s="114"/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/>
      <c r="D11" s="115"/>
      <c r="E11" s="111">
        <f t="shared" si="0"/>
        <v>0</v>
      </c>
    </row>
    <row r="12" spans="1:5" ht="19.5" thickBot="1" x14ac:dyDescent="0.3">
      <c r="A12" s="117" t="s">
        <v>79</v>
      </c>
      <c r="B12" s="118" t="s">
        <v>80</v>
      </c>
      <c r="C12" s="119"/>
      <c r="D12" s="120"/>
      <c r="E12" s="121">
        <f t="shared" si="0"/>
        <v>0</v>
      </c>
    </row>
    <row r="13" spans="1:5" ht="18.75" thickBot="1" x14ac:dyDescent="0.3">
      <c r="A13" s="122"/>
      <c r="B13" s="123" t="s">
        <v>81</v>
      </c>
      <c r="C13" s="124"/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/>
      <c r="D16" s="130"/>
      <c r="E16" s="111">
        <f t="shared" ref="E16:E22" si="1">C16/4</f>
        <v>0</v>
      </c>
    </row>
    <row r="17" spans="1:5" ht="18.75" thickBot="1" x14ac:dyDescent="0.3">
      <c r="A17" s="131" t="s">
        <v>34</v>
      </c>
      <c r="B17" s="132" t="s">
        <v>83</v>
      </c>
      <c r="C17" s="133"/>
      <c r="D17" s="130"/>
      <c r="E17" s="111">
        <f t="shared" si="1"/>
        <v>0</v>
      </c>
    </row>
    <row r="18" spans="1:5" ht="18.75" thickBot="1" x14ac:dyDescent="0.3">
      <c r="A18" s="131" t="s">
        <v>35</v>
      </c>
      <c r="B18" s="132" t="s">
        <v>84</v>
      </c>
      <c r="C18" s="133"/>
      <c r="D18" s="130"/>
      <c r="E18" s="111">
        <f t="shared" si="1"/>
        <v>0</v>
      </c>
    </row>
    <row r="19" spans="1:5" ht="18.75" thickBot="1" x14ac:dyDescent="0.3">
      <c r="A19" s="131" t="s">
        <v>37</v>
      </c>
      <c r="B19" s="132" t="s">
        <v>85</v>
      </c>
      <c r="C19" s="133"/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135</v>
      </c>
      <c r="C20" s="133"/>
      <c r="D20" s="130"/>
      <c r="E20" s="111">
        <f t="shared" si="1"/>
        <v>0</v>
      </c>
    </row>
    <row r="21" spans="1:5" ht="18.75" thickBot="1" x14ac:dyDescent="0.3">
      <c r="A21" s="131" t="s">
        <v>41</v>
      </c>
      <c r="B21" s="132" t="s">
        <v>87</v>
      </c>
      <c r="C21" s="134"/>
      <c r="D21" s="135"/>
      <c r="E21" s="111">
        <f t="shared" si="1"/>
        <v>0</v>
      </c>
    </row>
    <row r="22" spans="1:5" ht="18.75" thickBot="1" x14ac:dyDescent="0.3">
      <c r="A22" s="131" t="s">
        <v>43</v>
      </c>
      <c r="B22" s="132" t="s">
        <v>88</v>
      </c>
      <c r="C22" s="136"/>
      <c r="D22" s="137"/>
      <c r="E22" s="121">
        <f t="shared" si="1"/>
        <v>0</v>
      </c>
    </row>
    <row r="23" spans="1:5" ht="18.75" thickBot="1" x14ac:dyDescent="0.3">
      <c r="A23" s="138"/>
      <c r="B23" s="139" t="s">
        <v>45</v>
      </c>
      <c r="C23" s="140"/>
      <c r="D23" s="141"/>
      <c r="E23" s="142"/>
    </row>
    <row r="24" spans="1:5" ht="21" thickBot="1" x14ac:dyDescent="0.3">
      <c r="A24" s="143"/>
      <c r="B24" s="144" t="s">
        <v>46</v>
      </c>
      <c r="C24" s="145"/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/>
      <c r="D26" s="153"/>
      <c r="E26" s="150"/>
    </row>
    <row r="27" spans="1:5" x14ac:dyDescent="0.25">
      <c r="A27" s="148"/>
      <c r="B27" s="154"/>
      <c r="C27" s="155"/>
      <c r="D27" s="156"/>
      <c r="E27" s="150"/>
    </row>
    <row r="28" spans="1:5" x14ac:dyDescent="0.25">
      <c r="A28" s="148"/>
      <c r="B28" s="154"/>
      <c r="C28" s="155"/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/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602"/>
      <c r="B42" s="603"/>
      <c r="C42" s="603"/>
      <c r="D42" s="603"/>
      <c r="E42" s="604"/>
    </row>
    <row r="43" spans="1:5" ht="15.75" thickBot="1" x14ac:dyDescent="0.3">
      <c r="A43" s="564"/>
      <c r="B43" s="565"/>
      <c r="C43" s="565"/>
      <c r="D43" s="565"/>
      <c r="E43" s="566"/>
    </row>
    <row r="44" spans="1:5" ht="15.75" thickBot="1" x14ac:dyDescent="0.3">
      <c r="A44" s="567" t="s">
        <v>51</v>
      </c>
      <c r="B44" s="568"/>
      <c r="C44" s="540"/>
      <c r="D44" s="541"/>
      <c r="E44" s="542"/>
    </row>
    <row r="45" spans="1:5" ht="15.75" thickBot="1" x14ac:dyDescent="0.3">
      <c r="A45" s="527" t="s">
        <v>53</v>
      </c>
      <c r="B45" s="528"/>
      <c r="C45" s="540"/>
      <c r="D45" s="541"/>
      <c r="E45" s="542"/>
    </row>
    <row r="46" spans="1:5" ht="15.75" thickBot="1" x14ac:dyDescent="0.3">
      <c r="A46" s="527" t="s">
        <v>89</v>
      </c>
      <c r="B46" s="528"/>
      <c r="C46" s="175" t="s">
        <v>90</v>
      </c>
      <c r="D46" s="166"/>
      <c r="E46" s="167"/>
    </row>
    <row r="47" spans="1:5" ht="15.75" thickBot="1" x14ac:dyDescent="0.3">
      <c r="A47" s="529" t="s">
        <v>95</v>
      </c>
      <c r="B47" s="530"/>
      <c r="C47" s="530"/>
      <c r="D47" s="531"/>
      <c r="E47" s="532"/>
    </row>
    <row r="48" spans="1:5" ht="15.75" thickBot="1" x14ac:dyDescent="0.3">
      <c r="A48" s="529"/>
      <c r="B48" s="530"/>
      <c r="C48" s="530"/>
      <c r="D48" s="533" t="s">
        <v>91</v>
      </c>
      <c r="E48" s="534"/>
    </row>
    <row r="49" spans="1:5" ht="20.25" thickBot="1" x14ac:dyDescent="0.3">
      <c r="A49" s="535" t="s">
        <v>59</v>
      </c>
      <c r="B49" s="536"/>
      <c r="C49" s="537" t="s">
        <v>60</v>
      </c>
      <c r="D49" s="538"/>
      <c r="E49" s="539"/>
    </row>
    <row r="50" spans="1:5" ht="18.75" thickBot="1" x14ac:dyDescent="0.3">
      <c r="A50" s="524"/>
      <c r="B50" s="525"/>
      <c r="C50" s="525"/>
      <c r="D50" s="525"/>
      <c r="E50" s="526"/>
    </row>
  </sheetData>
  <mergeCells count="34">
    <mergeCell ref="A50:E50"/>
    <mergeCell ref="A46:B46"/>
    <mergeCell ref="A47:C47"/>
    <mergeCell ref="D47:E47"/>
    <mergeCell ref="A48:C48"/>
    <mergeCell ref="D48:E48"/>
    <mergeCell ref="A49:B49"/>
    <mergeCell ref="C49:E49"/>
    <mergeCell ref="A45:B45"/>
    <mergeCell ref="C45:E45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E43"/>
    <mergeCell ref="A44:B44"/>
    <mergeCell ref="C44:E44"/>
    <mergeCell ref="A14:A15"/>
    <mergeCell ref="B14:B15"/>
    <mergeCell ref="C14:E15"/>
    <mergeCell ref="A31:B32"/>
    <mergeCell ref="C31:E31"/>
    <mergeCell ref="C32:E32"/>
    <mergeCell ref="A1:E1"/>
    <mergeCell ref="A2:E2"/>
    <mergeCell ref="A3:E3"/>
    <mergeCell ref="A4:A5"/>
    <mergeCell ref="B4:B5"/>
    <mergeCell ref="E4:E5"/>
  </mergeCells>
  <pageMargins left="0" right="0" top="0" bottom="0" header="0.31496062992125984" footer="0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0" workbookViewId="0">
      <selection activeCell="G24" sqref="G24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97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/>
      <c r="D6" s="110"/>
      <c r="E6" s="111">
        <f t="shared" ref="E6:E12" si="0">C6/4</f>
        <v>0</v>
      </c>
    </row>
    <row r="7" spans="1:5" ht="19.5" thickBot="1" x14ac:dyDescent="0.3">
      <c r="A7" s="112" t="s">
        <v>69</v>
      </c>
      <c r="B7" s="113" t="s">
        <v>70</v>
      </c>
      <c r="C7" s="114"/>
      <c r="D7" s="115"/>
      <c r="E7" s="111">
        <f t="shared" si="0"/>
        <v>0</v>
      </c>
    </row>
    <row r="8" spans="1:5" ht="19.5" thickBot="1" x14ac:dyDescent="0.3">
      <c r="A8" s="112" t="s">
        <v>71</v>
      </c>
      <c r="B8" s="113" t="s">
        <v>72</v>
      </c>
      <c r="C8" s="114"/>
      <c r="D8" s="115"/>
      <c r="E8" s="111">
        <f t="shared" si="0"/>
        <v>0</v>
      </c>
    </row>
    <row r="9" spans="1:5" ht="19.5" thickBot="1" x14ac:dyDescent="0.3">
      <c r="A9" s="112" t="s">
        <v>73</v>
      </c>
      <c r="B9" s="113" t="s">
        <v>74</v>
      </c>
      <c r="C9" s="114"/>
      <c r="D9" s="115"/>
      <c r="E9" s="111">
        <f t="shared" si="0"/>
        <v>0</v>
      </c>
    </row>
    <row r="10" spans="1:5" ht="19.5" thickBot="1" x14ac:dyDescent="0.3">
      <c r="A10" s="112" t="s">
        <v>75</v>
      </c>
      <c r="B10" s="116" t="s">
        <v>76</v>
      </c>
      <c r="C10" s="114"/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/>
      <c r="D11" s="115"/>
      <c r="E11" s="111">
        <f t="shared" si="0"/>
        <v>0</v>
      </c>
    </row>
    <row r="12" spans="1:5" ht="19.5" thickBot="1" x14ac:dyDescent="0.3">
      <c r="A12" s="117" t="s">
        <v>79</v>
      </c>
      <c r="B12" s="118" t="s">
        <v>80</v>
      </c>
      <c r="C12" s="119"/>
      <c r="D12" s="120"/>
      <c r="E12" s="121">
        <f t="shared" si="0"/>
        <v>0</v>
      </c>
    </row>
    <row r="13" spans="1:5" ht="18.75" thickBot="1" x14ac:dyDescent="0.3">
      <c r="A13" s="122"/>
      <c r="B13" s="123" t="s">
        <v>81</v>
      </c>
      <c r="C13" s="124"/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/>
      <c r="D16" s="130"/>
      <c r="E16" s="111">
        <f t="shared" ref="E16:E22" si="1">C16/4</f>
        <v>0</v>
      </c>
    </row>
    <row r="17" spans="1:5" ht="18.75" thickBot="1" x14ac:dyDescent="0.3">
      <c r="A17" s="131" t="s">
        <v>34</v>
      </c>
      <c r="B17" s="132" t="s">
        <v>83</v>
      </c>
      <c r="C17" s="133"/>
      <c r="D17" s="130"/>
      <c r="E17" s="111">
        <f t="shared" si="1"/>
        <v>0</v>
      </c>
    </row>
    <row r="18" spans="1:5" ht="18.75" thickBot="1" x14ac:dyDescent="0.3">
      <c r="A18" s="131" t="s">
        <v>35</v>
      </c>
      <c r="B18" s="132" t="s">
        <v>84</v>
      </c>
      <c r="C18" s="133"/>
      <c r="D18" s="130"/>
      <c r="E18" s="111">
        <f t="shared" si="1"/>
        <v>0</v>
      </c>
    </row>
    <row r="19" spans="1:5" ht="18.75" thickBot="1" x14ac:dyDescent="0.3">
      <c r="A19" s="131" t="s">
        <v>37</v>
      </c>
      <c r="B19" s="132" t="s">
        <v>85</v>
      </c>
      <c r="C19" s="133"/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135</v>
      </c>
      <c r="C20" s="133"/>
      <c r="D20" s="130"/>
      <c r="E20" s="111">
        <f t="shared" si="1"/>
        <v>0</v>
      </c>
    </row>
    <row r="21" spans="1:5" ht="18.75" thickBot="1" x14ac:dyDescent="0.3">
      <c r="A21" s="131" t="s">
        <v>41</v>
      </c>
      <c r="B21" s="132" t="s">
        <v>87</v>
      </c>
      <c r="C21" s="134"/>
      <c r="D21" s="135"/>
      <c r="E21" s="111">
        <f t="shared" si="1"/>
        <v>0</v>
      </c>
    </row>
    <row r="22" spans="1:5" ht="18.75" thickBot="1" x14ac:dyDescent="0.3">
      <c r="A22" s="131" t="s">
        <v>43</v>
      </c>
      <c r="B22" s="132" t="s">
        <v>88</v>
      </c>
      <c r="C22" s="136"/>
      <c r="D22" s="137"/>
      <c r="E22" s="121">
        <f t="shared" si="1"/>
        <v>0</v>
      </c>
    </row>
    <row r="23" spans="1:5" ht="18.75" thickBot="1" x14ac:dyDescent="0.3">
      <c r="A23" s="138"/>
      <c r="B23" s="139" t="s">
        <v>45</v>
      </c>
      <c r="C23" s="140"/>
      <c r="D23" s="141"/>
      <c r="E23" s="142"/>
    </row>
    <row r="24" spans="1:5" ht="21" thickBot="1" x14ac:dyDescent="0.3">
      <c r="A24" s="143"/>
      <c r="B24" s="144" t="s">
        <v>46</v>
      </c>
      <c r="C24" s="145"/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/>
      <c r="D26" s="153"/>
      <c r="E26" s="150"/>
    </row>
    <row r="27" spans="1:5" x14ac:dyDescent="0.25">
      <c r="A27" s="148"/>
      <c r="B27" s="154"/>
      <c r="C27" s="155"/>
      <c r="D27" s="156"/>
      <c r="E27" s="150"/>
    </row>
    <row r="28" spans="1:5" x14ac:dyDescent="0.25">
      <c r="A28" s="148"/>
      <c r="B28" s="154"/>
      <c r="C28" s="155"/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/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602"/>
      <c r="B42" s="603"/>
      <c r="C42" s="603"/>
      <c r="D42" s="603"/>
      <c r="E42" s="604"/>
    </row>
    <row r="43" spans="1:5" ht="15.75" thickBot="1" x14ac:dyDescent="0.3">
      <c r="A43" s="564"/>
      <c r="B43" s="565"/>
      <c r="C43" s="565"/>
      <c r="D43" s="565"/>
      <c r="E43" s="566"/>
    </row>
    <row r="44" spans="1:5" ht="15.75" thickBot="1" x14ac:dyDescent="0.3">
      <c r="A44" s="567" t="s">
        <v>51</v>
      </c>
      <c r="B44" s="568"/>
      <c r="C44" s="540"/>
      <c r="D44" s="541"/>
      <c r="E44" s="542"/>
    </row>
    <row r="45" spans="1:5" ht="15.75" thickBot="1" x14ac:dyDescent="0.3">
      <c r="A45" s="527" t="s">
        <v>53</v>
      </c>
      <c r="B45" s="528"/>
      <c r="C45" s="540"/>
      <c r="D45" s="541"/>
      <c r="E45" s="542"/>
    </row>
    <row r="46" spans="1:5" ht="15.75" thickBot="1" x14ac:dyDescent="0.3">
      <c r="A46" s="527" t="s">
        <v>89</v>
      </c>
      <c r="B46" s="528"/>
      <c r="C46" s="175" t="s">
        <v>90</v>
      </c>
      <c r="D46" s="166"/>
      <c r="E46" s="167"/>
    </row>
    <row r="47" spans="1:5" ht="15.75" thickBot="1" x14ac:dyDescent="0.3">
      <c r="A47" s="529" t="s">
        <v>95</v>
      </c>
      <c r="B47" s="530"/>
      <c r="C47" s="530"/>
      <c r="D47" s="531"/>
      <c r="E47" s="532"/>
    </row>
    <row r="48" spans="1:5" ht="15.75" thickBot="1" x14ac:dyDescent="0.3">
      <c r="A48" s="529"/>
      <c r="B48" s="530"/>
      <c r="C48" s="530"/>
      <c r="D48" s="533" t="s">
        <v>91</v>
      </c>
      <c r="E48" s="534"/>
    </row>
    <row r="49" spans="1:5" ht="20.25" thickBot="1" x14ac:dyDescent="0.3">
      <c r="A49" s="535" t="s">
        <v>59</v>
      </c>
      <c r="B49" s="536"/>
      <c r="C49" s="537" t="s">
        <v>60</v>
      </c>
      <c r="D49" s="538"/>
      <c r="E49" s="539"/>
    </row>
    <row r="50" spans="1:5" ht="18.75" thickBot="1" x14ac:dyDescent="0.3">
      <c r="A50" s="524"/>
      <c r="B50" s="525"/>
      <c r="C50" s="525"/>
      <c r="D50" s="525"/>
      <c r="E50" s="526"/>
    </row>
  </sheetData>
  <mergeCells count="34">
    <mergeCell ref="A50:E50"/>
    <mergeCell ref="A46:B46"/>
    <mergeCell ref="A47:C47"/>
    <mergeCell ref="D47:E47"/>
    <mergeCell ref="A48:C48"/>
    <mergeCell ref="D48:E48"/>
    <mergeCell ref="A49:B49"/>
    <mergeCell ref="C49:E49"/>
    <mergeCell ref="A45:B45"/>
    <mergeCell ref="C45:E45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E43"/>
    <mergeCell ref="A44:B44"/>
    <mergeCell ref="C44:E44"/>
    <mergeCell ref="A14:A15"/>
    <mergeCell ref="B14:B15"/>
    <mergeCell ref="C14:E15"/>
    <mergeCell ref="A31:B32"/>
    <mergeCell ref="C31:E31"/>
    <mergeCell ref="C32:E32"/>
    <mergeCell ref="A1:E1"/>
    <mergeCell ref="A2:E2"/>
    <mergeCell ref="A3:E3"/>
    <mergeCell ref="A4:A5"/>
    <mergeCell ref="B4:B5"/>
    <mergeCell ref="E4:E5"/>
  </mergeCells>
  <pageMargins left="0" right="0" top="0" bottom="0" header="0.31496062992125984" footer="0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workbookViewId="0">
      <selection activeCell="G16" sqref="G16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138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139</v>
      </c>
      <c r="D5" s="106"/>
      <c r="E5" s="595"/>
    </row>
    <row r="6" spans="1:5" ht="19.5" thickBot="1" x14ac:dyDescent="0.3">
      <c r="A6" s="107" t="s">
        <v>67</v>
      </c>
      <c r="B6" s="220" t="s">
        <v>68</v>
      </c>
      <c r="C6" s="221">
        <v>3</v>
      </c>
      <c r="D6" s="222"/>
      <c r="E6" s="223">
        <f>C6/3</f>
        <v>1</v>
      </c>
    </row>
    <row r="7" spans="1:5" ht="19.5" thickBot="1" x14ac:dyDescent="0.3">
      <c r="A7" s="112" t="s">
        <v>69</v>
      </c>
      <c r="B7" s="224" t="s">
        <v>70</v>
      </c>
      <c r="C7" s="225">
        <v>3</v>
      </c>
      <c r="D7" s="226"/>
      <c r="E7" s="223">
        <f t="shared" ref="E7:E12" si="0">C7/3</f>
        <v>1</v>
      </c>
    </row>
    <row r="8" spans="1:5" ht="19.5" thickBot="1" x14ac:dyDescent="0.3">
      <c r="A8" s="112" t="s">
        <v>71</v>
      </c>
      <c r="B8" s="224" t="s">
        <v>72</v>
      </c>
      <c r="C8" s="225">
        <v>1</v>
      </c>
      <c r="D8" s="226"/>
      <c r="E8" s="223">
        <f t="shared" si="0"/>
        <v>0.33333333333333331</v>
      </c>
    </row>
    <row r="9" spans="1:5" ht="19.5" thickBot="1" x14ac:dyDescent="0.3">
      <c r="A9" s="112" t="s">
        <v>73</v>
      </c>
      <c r="B9" s="224" t="s">
        <v>74</v>
      </c>
      <c r="C9" s="225">
        <v>1</v>
      </c>
      <c r="D9" s="226"/>
      <c r="E9" s="223">
        <f t="shared" si="0"/>
        <v>0.33333333333333331</v>
      </c>
    </row>
    <row r="10" spans="1:5" ht="19.5" thickBot="1" x14ac:dyDescent="0.3">
      <c r="A10" s="112" t="s">
        <v>75</v>
      </c>
      <c r="B10" s="227" t="s">
        <v>76</v>
      </c>
      <c r="C10" s="225"/>
      <c r="D10" s="226"/>
      <c r="E10" s="223">
        <f t="shared" si="0"/>
        <v>0</v>
      </c>
    </row>
    <row r="11" spans="1:5" ht="19.5" thickBot="1" x14ac:dyDescent="0.3">
      <c r="A11" s="112" t="s">
        <v>77</v>
      </c>
      <c r="B11" s="224" t="s">
        <v>78</v>
      </c>
      <c r="C11" s="228"/>
      <c r="D11" s="226"/>
      <c r="E11" s="223">
        <f t="shared" ref="E11" si="1">C11/2</f>
        <v>0</v>
      </c>
    </row>
    <row r="12" spans="1:5" ht="19.5" thickBot="1" x14ac:dyDescent="0.3">
      <c r="A12" s="117" t="s">
        <v>79</v>
      </c>
      <c r="B12" s="229" t="s">
        <v>80</v>
      </c>
      <c r="C12" s="230"/>
      <c r="D12" s="231"/>
      <c r="E12" s="121">
        <f t="shared" si="0"/>
        <v>0</v>
      </c>
    </row>
    <row r="13" spans="1:5" ht="18.75" thickBot="1" x14ac:dyDescent="0.3">
      <c r="A13" s="122"/>
      <c r="B13" s="123" t="s">
        <v>81</v>
      </c>
      <c r="C13" s="232">
        <f>SUM(C6:C12)</f>
        <v>8</v>
      </c>
      <c r="D13" s="233"/>
      <c r="E13" s="234"/>
    </row>
    <row r="14" spans="1:5" x14ac:dyDescent="0.25">
      <c r="A14" s="569"/>
      <c r="B14" s="571" t="s">
        <v>31</v>
      </c>
      <c r="C14" s="573"/>
      <c r="D14" s="574"/>
      <c r="E14" s="610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235">
        <v>2</v>
      </c>
      <c r="D16" s="130"/>
      <c r="E16" s="111">
        <f>C16/3</f>
        <v>0.66666666666666663</v>
      </c>
    </row>
    <row r="17" spans="1:5" ht="18.75" thickBot="1" x14ac:dyDescent="0.3">
      <c r="A17" s="131" t="s">
        <v>34</v>
      </c>
      <c r="B17" s="132" t="s">
        <v>83</v>
      </c>
      <c r="C17" s="236">
        <v>3</v>
      </c>
      <c r="D17" s="130"/>
      <c r="E17" s="111">
        <f t="shared" ref="E17:E22" si="2">C17/3</f>
        <v>1</v>
      </c>
    </row>
    <row r="18" spans="1:5" ht="18.75" thickBot="1" x14ac:dyDescent="0.3">
      <c r="A18" s="131" t="s">
        <v>35</v>
      </c>
      <c r="B18" s="132" t="s">
        <v>84</v>
      </c>
      <c r="C18" s="236">
        <v>3</v>
      </c>
      <c r="D18" s="130"/>
      <c r="E18" s="111">
        <f t="shared" si="2"/>
        <v>1</v>
      </c>
    </row>
    <row r="19" spans="1:5" ht="18.75" thickBot="1" x14ac:dyDescent="0.3">
      <c r="A19" s="131" t="s">
        <v>37</v>
      </c>
      <c r="B19" s="132" t="s">
        <v>85</v>
      </c>
      <c r="C19" s="236">
        <v>2</v>
      </c>
      <c r="D19" s="130"/>
      <c r="E19" s="111">
        <f t="shared" si="2"/>
        <v>0.66666666666666663</v>
      </c>
    </row>
    <row r="20" spans="1:5" ht="18.75" thickBot="1" x14ac:dyDescent="0.3">
      <c r="A20" s="131" t="s">
        <v>39</v>
      </c>
      <c r="B20" s="132" t="s">
        <v>135</v>
      </c>
      <c r="C20" s="236">
        <v>3</v>
      </c>
      <c r="D20" s="130"/>
      <c r="E20" s="111">
        <f t="shared" si="2"/>
        <v>1</v>
      </c>
    </row>
    <row r="21" spans="1:5" ht="18.75" thickBot="1" x14ac:dyDescent="0.3">
      <c r="A21" s="131" t="s">
        <v>41</v>
      </c>
      <c r="B21" s="132" t="s">
        <v>87</v>
      </c>
      <c r="C21" s="237">
        <v>3</v>
      </c>
      <c r="D21" s="135"/>
      <c r="E21" s="111">
        <f t="shared" si="2"/>
        <v>1</v>
      </c>
    </row>
    <row r="22" spans="1:5" ht="18" x14ac:dyDescent="0.25">
      <c r="A22" s="131" t="s">
        <v>43</v>
      </c>
      <c r="B22" s="132" t="s">
        <v>126</v>
      </c>
      <c r="C22" s="238">
        <v>2</v>
      </c>
      <c r="D22" s="137"/>
      <c r="E22" s="111">
        <f t="shared" si="2"/>
        <v>0.66666666666666663</v>
      </c>
    </row>
    <row r="23" spans="1:5" ht="18.75" thickBot="1" x14ac:dyDescent="0.3">
      <c r="A23" s="138"/>
      <c r="B23" s="139" t="s">
        <v>45</v>
      </c>
      <c r="C23" s="239">
        <f>SUM(C16:C22)</f>
        <v>18</v>
      </c>
      <c r="D23" s="141"/>
      <c r="E23" s="142"/>
    </row>
    <row r="24" spans="1:5" ht="21" thickBot="1" x14ac:dyDescent="0.3">
      <c r="A24" s="143"/>
      <c r="B24" s="240" t="s">
        <v>46</v>
      </c>
      <c r="C24" s="145">
        <f>SUM(C13+C23)</f>
        <v>26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241">
        <v>13</v>
      </c>
      <c r="D26" s="153"/>
      <c r="E26" s="150"/>
    </row>
    <row r="27" spans="1:5" x14ac:dyDescent="0.25">
      <c r="A27" s="148"/>
      <c r="B27" s="154"/>
      <c r="C27" s="242">
        <v>20</v>
      </c>
      <c r="D27" s="156"/>
      <c r="E27" s="150"/>
    </row>
    <row r="28" spans="1:5" x14ac:dyDescent="0.25">
      <c r="A28" s="148"/>
      <c r="B28" s="154"/>
      <c r="C28" s="242">
        <v>27</v>
      </c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/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602"/>
      <c r="B42" s="603"/>
      <c r="C42" s="603"/>
      <c r="D42" s="603"/>
      <c r="E42" s="604"/>
    </row>
    <row r="43" spans="1:5" ht="15.75" thickBot="1" x14ac:dyDescent="0.3">
      <c r="A43" s="564"/>
      <c r="B43" s="565"/>
      <c r="C43" s="565"/>
      <c r="D43" s="565"/>
      <c r="E43" s="566"/>
    </row>
    <row r="44" spans="1:5" ht="15.75" thickBot="1" x14ac:dyDescent="0.3">
      <c r="A44" s="608" t="s">
        <v>140</v>
      </c>
      <c r="B44" s="609"/>
      <c r="C44" s="567" t="s">
        <v>141</v>
      </c>
      <c r="D44" s="607"/>
      <c r="E44" s="568"/>
    </row>
    <row r="45" spans="1:5" ht="15.75" thickBot="1" x14ac:dyDescent="0.3">
      <c r="A45" s="605" t="s">
        <v>142</v>
      </c>
      <c r="B45" s="606"/>
      <c r="C45" s="567" t="s">
        <v>143</v>
      </c>
      <c r="D45" s="607"/>
      <c r="E45" s="568"/>
    </row>
    <row r="46" spans="1:5" ht="15.75" thickBot="1" x14ac:dyDescent="0.3">
      <c r="A46" s="527" t="s">
        <v>89</v>
      </c>
      <c r="B46" s="528"/>
      <c r="C46" s="243" t="s">
        <v>90</v>
      </c>
      <c r="D46" s="166"/>
      <c r="E46" s="167"/>
    </row>
    <row r="47" spans="1:5" ht="15.75" thickBot="1" x14ac:dyDescent="0.3">
      <c r="A47" s="529" t="s">
        <v>144</v>
      </c>
      <c r="B47" s="530"/>
      <c r="C47" s="530"/>
      <c r="D47" s="531"/>
      <c r="E47" s="532"/>
    </row>
    <row r="48" spans="1:5" ht="15.75" thickBot="1" x14ac:dyDescent="0.3">
      <c r="A48" s="529"/>
      <c r="B48" s="530"/>
      <c r="C48" s="530"/>
      <c r="D48" s="533" t="s">
        <v>145</v>
      </c>
      <c r="E48" s="534"/>
    </row>
    <row r="49" spans="1:5" ht="20.25" thickBot="1" x14ac:dyDescent="0.3">
      <c r="A49" s="535" t="s">
        <v>59</v>
      </c>
      <c r="B49" s="536"/>
      <c r="C49" s="537" t="s">
        <v>146</v>
      </c>
      <c r="D49" s="538"/>
      <c r="E49" s="539"/>
    </row>
    <row r="50" spans="1:5" ht="18.75" thickBot="1" x14ac:dyDescent="0.3">
      <c r="A50" s="524"/>
      <c r="B50" s="525"/>
      <c r="C50" s="525"/>
      <c r="D50" s="525"/>
      <c r="E50" s="526"/>
    </row>
  </sheetData>
  <mergeCells count="34">
    <mergeCell ref="A1:E1"/>
    <mergeCell ref="A2:E2"/>
    <mergeCell ref="A3:E3"/>
    <mergeCell ref="A4:A5"/>
    <mergeCell ref="B4:B5"/>
    <mergeCell ref="E4:E5"/>
    <mergeCell ref="A14:A15"/>
    <mergeCell ref="B14:B15"/>
    <mergeCell ref="C14:E15"/>
    <mergeCell ref="A31:B32"/>
    <mergeCell ref="C31:E31"/>
    <mergeCell ref="C32:E32"/>
    <mergeCell ref="A45:B45"/>
    <mergeCell ref="C45:E45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E43"/>
    <mergeCell ref="A44:B44"/>
    <mergeCell ref="C44:E44"/>
    <mergeCell ref="A50:E50"/>
    <mergeCell ref="A46:B46"/>
    <mergeCell ref="A47:C47"/>
    <mergeCell ref="D47:E47"/>
    <mergeCell ref="A48:C48"/>
    <mergeCell ref="D48:E48"/>
    <mergeCell ref="A49:B49"/>
    <mergeCell ref="C49:E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workbookViewId="0">
      <selection activeCell="G20" sqref="G20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138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147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206">
        <v>1</v>
      </c>
      <c r="D6" s="110"/>
      <c r="E6" s="111">
        <f>C6/1</f>
        <v>1</v>
      </c>
    </row>
    <row r="7" spans="1:5" ht="19.5" thickBot="1" x14ac:dyDescent="0.3">
      <c r="A7" s="112" t="s">
        <v>69</v>
      </c>
      <c r="B7" s="113" t="s">
        <v>70</v>
      </c>
      <c r="C7" s="200">
        <v>1</v>
      </c>
      <c r="D7" s="115"/>
      <c r="E7" s="111">
        <f t="shared" ref="E7:E12" si="0">C7/1</f>
        <v>1</v>
      </c>
    </row>
    <row r="8" spans="1:5" ht="19.5" thickBot="1" x14ac:dyDescent="0.3">
      <c r="A8" s="112" t="s">
        <v>71</v>
      </c>
      <c r="B8" s="113" t="s">
        <v>72</v>
      </c>
      <c r="C8" s="200">
        <v>1</v>
      </c>
      <c r="D8" s="115"/>
      <c r="E8" s="111">
        <f t="shared" si="0"/>
        <v>1</v>
      </c>
    </row>
    <row r="9" spans="1:5" ht="19.5" thickBot="1" x14ac:dyDescent="0.3">
      <c r="A9" s="112" t="s">
        <v>73</v>
      </c>
      <c r="B9" s="113" t="s">
        <v>74</v>
      </c>
      <c r="C9" s="200"/>
      <c r="D9" s="115"/>
      <c r="E9" s="111">
        <f t="shared" si="0"/>
        <v>0</v>
      </c>
    </row>
    <row r="10" spans="1:5" ht="19.5" thickBot="1" x14ac:dyDescent="0.3">
      <c r="A10" s="112" t="s">
        <v>75</v>
      </c>
      <c r="B10" s="113" t="s">
        <v>111</v>
      </c>
      <c r="C10" s="200"/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209">
        <v>1</v>
      </c>
      <c r="D11" s="115"/>
      <c r="E11" s="111">
        <f t="shared" si="0"/>
        <v>1</v>
      </c>
    </row>
    <row r="12" spans="1:5" ht="18.75" x14ac:dyDescent="0.25">
      <c r="A12" s="117" t="s">
        <v>79</v>
      </c>
      <c r="B12" s="118" t="s">
        <v>80</v>
      </c>
      <c r="C12" s="201">
        <v>1</v>
      </c>
      <c r="D12" s="120"/>
      <c r="E12" s="111">
        <f t="shared" si="0"/>
        <v>1</v>
      </c>
    </row>
    <row r="13" spans="1:5" ht="18.75" thickBot="1" x14ac:dyDescent="0.3">
      <c r="A13" s="122"/>
      <c r="B13" s="123" t="s">
        <v>81</v>
      </c>
      <c r="C13" s="124">
        <f>+SUM(C6:C12)</f>
        <v>5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1</v>
      </c>
      <c r="D16" s="130"/>
      <c r="E16" s="111">
        <f>C16/1</f>
        <v>1</v>
      </c>
    </row>
    <row r="17" spans="1:5" ht="18.75" thickBot="1" x14ac:dyDescent="0.3">
      <c r="A17" s="131" t="s">
        <v>34</v>
      </c>
      <c r="B17" s="132" t="s">
        <v>83</v>
      </c>
      <c r="C17" s="133">
        <v>1</v>
      </c>
      <c r="D17" s="130"/>
      <c r="E17" s="111">
        <f t="shared" ref="E17:E21" si="1">C17/1</f>
        <v>1</v>
      </c>
    </row>
    <row r="18" spans="1:5" ht="18.75" thickBot="1" x14ac:dyDescent="0.3">
      <c r="A18" s="131" t="s">
        <v>35</v>
      </c>
      <c r="B18" s="132" t="s">
        <v>84</v>
      </c>
      <c r="C18" s="133">
        <v>1</v>
      </c>
      <c r="D18" s="130"/>
      <c r="E18" s="111">
        <f t="shared" si="1"/>
        <v>1</v>
      </c>
    </row>
    <row r="19" spans="1:5" ht="18.75" thickBot="1" x14ac:dyDescent="0.3">
      <c r="A19" s="131" t="s">
        <v>37</v>
      </c>
      <c r="B19" s="132" t="s">
        <v>85</v>
      </c>
      <c r="C19" s="133"/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135</v>
      </c>
      <c r="C20" s="133"/>
      <c r="D20" s="130"/>
      <c r="E20" s="111">
        <f t="shared" si="1"/>
        <v>0</v>
      </c>
    </row>
    <row r="21" spans="1:5" ht="18.75" thickBot="1" x14ac:dyDescent="0.3">
      <c r="A21" s="131" t="s">
        <v>41</v>
      </c>
      <c r="B21" s="132" t="s">
        <v>87</v>
      </c>
      <c r="C21" s="134">
        <v>1</v>
      </c>
      <c r="D21" s="135"/>
      <c r="E21" s="111">
        <f t="shared" si="1"/>
        <v>1</v>
      </c>
    </row>
    <row r="22" spans="1:5" ht="18" x14ac:dyDescent="0.25">
      <c r="A22" s="131" t="s">
        <v>43</v>
      </c>
      <c r="B22" s="132" t="s">
        <v>126</v>
      </c>
      <c r="C22" s="136">
        <v>1</v>
      </c>
      <c r="D22" s="137"/>
      <c r="E22" s="111">
        <f>C22/1</f>
        <v>1</v>
      </c>
    </row>
    <row r="23" spans="1:5" ht="18.75" thickBot="1" x14ac:dyDescent="0.3">
      <c r="A23" s="138"/>
      <c r="B23" s="139" t="s">
        <v>45</v>
      </c>
      <c r="C23" s="124">
        <f>+SUM(C16:C22)</f>
        <v>5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10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207">
        <v>10</v>
      </c>
      <c r="D26" s="153"/>
      <c r="E26" s="150"/>
    </row>
    <row r="27" spans="1:5" x14ac:dyDescent="0.25">
      <c r="A27" s="148"/>
      <c r="B27" s="154"/>
      <c r="C27" s="208"/>
      <c r="D27" s="156"/>
      <c r="E27" s="150"/>
    </row>
    <row r="28" spans="1:5" x14ac:dyDescent="0.25">
      <c r="A28" s="148"/>
      <c r="B28" s="154"/>
      <c r="C28" s="208"/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/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564"/>
      <c r="B42" s="565"/>
      <c r="C42" s="565"/>
      <c r="D42" s="565"/>
      <c r="E42" s="566"/>
    </row>
    <row r="43" spans="1:5" ht="15.75" thickBot="1" x14ac:dyDescent="0.3">
      <c r="A43" s="567" t="s">
        <v>51</v>
      </c>
      <c r="B43" s="568"/>
      <c r="C43" s="540"/>
      <c r="D43" s="541"/>
      <c r="E43" s="542"/>
    </row>
    <row r="44" spans="1:5" ht="15.75" thickBot="1" x14ac:dyDescent="0.3">
      <c r="A44" s="527" t="s">
        <v>53</v>
      </c>
      <c r="B44" s="528"/>
      <c r="C44" s="540"/>
      <c r="D44" s="541"/>
      <c r="E44" s="542"/>
    </row>
    <row r="45" spans="1:5" ht="15.75" thickBot="1" x14ac:dyDescent="0.3">
      <c r="A45" s="527" t="s">
        <v>89</v>
      </c>
      <c r="B45" s="528"/>
      <c r="C45" s="219" t="s">
        <v>90</v>
      </c>
      <c r="D45" s="166"/>
      <c r="E45" s="167"/>
    </row>
    <row r="46" spans="1:5" ht="15.75" thickBot="1" x14ac:dyDescent="0.3">
      <c r="A46" s="529" t="s">
        <v>148</v>
      </c>
      <c r="B46" s="530"/>
      <c r="C46" s="530"/>
      <c r="D46" s="531"/>
      <c r="E46" s="532"/>
    </row>
    <row r="47" spans="1:5" ht="15.75" thickBot="1" x14ac:dyDescent="0.3">
      <c r="A47" s="529"/>
      <c r="B47" s="530"/>
      <c r="C47" s="530"/>
      <c r="D47" s="533" t="s">
        <v>149</v>
      </c>
      <c r="E47" s="534"/>
    </row>
    <row r="48" spans="1:5" ht="20.25" thickBot="1" x14ac:dyDescent="0.3">
      <c r="A48" s="535" t="s">
        <v>59</v>
      </c>
      <c r="B48" s="536"/>
      <c r="C48" s="537" t="s">
        <v>146</v>
      </c>
      <c r="D48" s="538"/>
      <c r="E48" s="539"/>
    </row>
    <row r="49" spans="1:5" ht="18.75" thickBot="1" x14ac:dyDescent="0.3">
      <c r="A49" s="524"/>
      <c r="B49" s="525"/>
      <c r="C49" s="525"/>
      <c r="D49" s="525"/>
      <c r="E49" s="526"/>
    </row>
  </sheetData>
  <mergeCells count="33">
    <mergeCell ref="A49:E49"/>
    <mergeCell ref="A45:B45"/>
    <mergeCell ref="A46:C46"/>
    <mergeCell ref="D46:E46"/>
    <mergeCell ref="A47:C47"/>
    <mergeCell ref="D47:E47"/>
    <mergeCell ref="A48:B48"/>
    <mergeCell ref="C48:E48"/>
    <mergeCell ref="D41:E41"/>
    <mergeCell ref="A42:E42"/>
    <mergeCell ref="A43:B43"/>
    <mergeCell ref="C43:E43"/>
    <mergeCell ref="A44:B44"/>
    <mergeCell ref="C44:E44"/>
    <mergeCell ref="B36:B40"/>
    <mergeCell ref="D36:E40"/>
    <mergeCell ref="A14:A15"/>
    <mergeCell ref="B14:B15"/>
    <mergeCell ref="C14:E15"/>
    <mergeCell ref="A31:B32"/>
    <mergeCell ref="C31:E31"/>
    <mergeCell ref="C32:E32"/>
    <mergeCell ref="A33:A34"/>
    <mergeCell ref="B33:B34"/>
    <mergeCell ref="C33:C34"/>
    <mergeCell ref="D33:D34"/>
    <mergeCell ref="E33:E34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G11" sqref="F11:G11"/>
    </sheetView>
  </sheetViews>
  <sheetFormatPr baseColWidth="10" defaultRowHeight="15" x14ac:dyDescent="0.25"/>
  <cols>
    <col min="1" max="1" width="9" customWidth="1"/>
    <col min="2" max="2" width="42.7109375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138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150</v>
      </c>
      <c r="D5" s="106"/>
      <c r="E5" s="595"/>
    </row>
    <row r="6" spans="1:5" ht="18.75" thickBot="1" x14ac:dyDescent="0.3">
      <c r="A6" s="107" t="s">
        <v>67</v>
      </c>
      <c r="B6" s="246" t="s">
        <v>68</v>
      </c>
      <c r="C6" s="247">
        <v>2</v>
      </c>
      <c r="D6" s="222"/>
      <c r="E6" s="111">
        <f>C6/3</f>
        <v>0.66666666666666663</v>
      </c>
    </row>
    <row r="7" spans="1:5" ht="18.75" thickBot="1" x14ac:dyDescent="0.3">
      <c r="A7" s="112" t="s">
        <v>69</v>
      </c>
      <c r="B7" s="248" t="s">
        <v>70</v>
      </c>
      <c r="C7" s="249">
        <v>2</v>
      </c>
      <c r="D7" s="226"/>
      <c r="E7" s="111">
        <f t="shared" ref="E7:E12" si="0">C7/3</f>
        <v>0.66666666666666663</v>
      </c>
    </row>
    <row r="8" spans="1:5" ht="18.75" thickBot="1" x14ac:dyDescent="0.3">
      <c r="A8" s="112" t="s">
        <v>71</v>
      </c>
      <c r="B8" s="248" t="s">
        <v>72</v>
      </c>
      <c r="C8" s="249">
        <v>3</v>
      </c>
      <c r="D8" s="226"/>
      <c r="E8" s="111">
        <f t="shared" si="0"/>
        <v>1</v>
      </c>
    </row>
    <row r="9" spans="1:5" ht="18.75" thickBot="1" x14ac:dyDescent="0.3">
      <c r="A9" s="112" t="s">
        <v>73</v>
      </c>
      <c r="B9" s="248" t="s">
        <v>74</v>
      </c>
      <c r="C9" s="249"/>
      <c r="D9" s="226"/>
      <c r="E9" s="111">
        <f t="shared" si="0"/>
        <v>0</v>
      </c>
    </row>
    <row r="10" spans="1:5" ht="18.75" thickBot="1" x14ac:dyDescent="0.3">
      <c r="A10" s="112" t="s">
        <v>75</v>
      </c>
      <c r="B10" s="248" t="s">
        <v>111</v>
      </c>
      <c r="C10" s="249"/>
      <c r="D10" s="226"/>
      <c r="E10" s="111">
        <f t="shared" si="0"/>
        <v>0</v>
      </c>
    </row>
    <row r="11" spans="1:5" ht="18.75" thickBot="1" x14ac:dyDescent="0.3">
      <c r="A11" s="112" t="s">
        <v>77</v>
      </c>
      <c r="B11" s="248" t="s">
        <v>78</v>
      </c>
      <c r="C11" s="250"/>
      <c r="D11" s="226"/>
      <c r="E11" s="111">
        <f t="shared" si="0"/>
        <v>0</v>
      </c>
    </row>
    <row r="12" spans="1:5" ht="18.75" thickBot="1" x14ac:dyDescent="0.3">
      <c r="A12" s="117" t="s">
        <v>79</v>
      </c>
      <c r="B12" s="251" t="s">
        <v>80</v>
      </c>
      <c r="C12" s="252">
        <v>3</v>
      </c>
      <c r="D12" s="231"/>
      <c r="E12" s="11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10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253" t="s">
        <v>82</v>
      </c>
      <c r="C16" s="254">
        <v>2</v>
      </c>
      <c r="D16" s="255"/>
      <c r="E16" s="111">
        <f>C16/3</f>
        <v>0.66666666666666663</v>
      </c>
    </row>
    <row r="17" spans="1:5" ht="18.75" thickBot="1" x14ac:dyDescent="0.3">
      <c r="A17" s="131" t="s">
        <v>34</v>
      </c>
      <c r="B17" s="256" t="s">
        <v>83</v>
      </c>
      <c r="C17" s="257">
        <v>2</v>
      </c>
      <c r="D17" s="255"/>
      <c r="E17" s="111">
        <f t="shared" ref="E17:E22" si="1">C17/3</f>
        <v>0.66666666666666663</v>
      </c>
    </row>
    <row r="18" spans="1:5" ht="18.75" thickBot="1" x14ac:dyDescent="0.3">
      <c r="A18" s="131" t="s">
        <v>35</v>
      </c>
      <c r="B18" s="256" t="s">
        <v>84</v>
      </c>
      <c r="C18" s="257">
        <v>3</v>
      </c>
      <c r="D18" s="255"/>
      <c r="E18" s="111">
        <f t="shared" si="1"/>
        <v>1</v>
      </c>
    </row>
    <row r="19" spans="1:5" ht="18.75" thickBot="1" x14ac:dyDescent="0.3">
      <c r="A19" s="131" t="s">
        <v>37</v>
      </c>
      <c r="B19" s="256" t="s">
        <v>85</v>
      </c>
      <c r="C19" s="257">
        <v>1</v>
      </c>
      <c r="D19" s="255"/>
      <c r="E19" s="111">
        <f t="shared" si="1"/>
        <v>0.33333333333333331</v>
      </c>
    </row>
    <row r="20" spans="1:5" ht="18.75" thickBot="1" x14ac:dyDescent="0.3">
      <c r="A20" s="131" t="s">
        <v>39</v>
      </c>
      <c r="B20" s="256" t="s">
        <v>135</v>
      </c>
      <c r="C20" s="257"/>
      <c r="D20" s="255"/>
      <c r="E20" s="111">
        <f t="shared" si="1"/>
        <v>0</v>
      </c>
    </row>
    <row r="21" spans="1:5" ht="18.75" thickBot="1" x14ac:dyDescent="0.3">
      <c r="A21" s="131" t="s">
        <v>41</v>
      </c>
      <c r="B21" s="256" t="s">
        <v>151</v>
      </c>
      <c r="C21" s="258">
        <v>3</v>
      </c>
      <c r="D21" s="259"/>
      <c r="E21" s="111">
        <f t="shared" si="1"/>
        <v>1</v>
      </c>
    </row>
    <row r="22" spans="1:5" ht="18" x14ac:dyDescent="0.25">
      <c r="A22" s="131" t="s">
        <v>43</v>
      </c>
      <c r="B22" s="256" t="s">
        <v>126</v>
      </c>
      <c r="C22" s="257">
        <v>1</v>
      </c>
      <c r="D22" s="260"/>
      <c r="E22" s="111">
        <f t="shared" si="1"/>
        <v>0.33333333333333331</v>
      </c>
    </row>
    <row r="23" spans="1:5" ht="18.75" thickBot="1" x14ac:dyDescent="0.3">
      <c r="A23" s="138"/>
      <c r="B23" s="139" t="s">
        <v>45</v>
      </c>
      <c r="C23" s="124">
        <f>SUM(C16:C22)</f>
        <v>12</v>
      </c>
      <c r="D23" s="261"/>
      <c r="E23" s="142"/>
    </row>
    <row r="24" spans="1:5" ht="21" thickBot="1" x14ac:dyDescent="0.3">
      <c r="A24" s="143"/>
      <c r="B24" s="144" t="s">
        <v>46</v>
      </c>
      <c r="C24" s="262">
        <f>SUM(C13+C23)</f>
        <v>22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207">
        <v>5</v>
      </c>
      <c r="D26" s="153"/>
      <c r="E26" s="150"/>
    </row>
    <row r="27" spans="1:5" x14ac:dyDescent="0.25">
      <c r="A27" s="148"/>
      <c r="B27" s="154"/>
      <c r="C27" s="208">
        <v>12</v>
      </c>
      <c r="D27" s="156"/>
      <c r="E27" s="150"/>
    </row>
    <row r="28" spans="1:5" x14ac:dyDescent="0.25">
      <c r="A28" s="148"/>
      <c r="B28" s="154"/>
      <c r="C28" s="208">
        <v>26</v>
      </c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8.75" thickBot="1" x14ac:dyDescent="0.3">
      <c r="A30" s="579"/>
      <c r="B30" s="580"/>
      <c r="C30" s="581"/>
      <c r="D30" s="581"/>
      <c r="E30" s="582"/>
    </row>
    <row r="31" spans="1:5" x14ac:dyDescent="0.25">
      <c r="A31" s="543"/>
      <c r="B31" s="545" t="s">
        <v>48</v>
      </c>
      <c r="C31" s="547">
        <v>3</v>
      </c>
      <c r="D31" s="549"/>
      <c r="E31" s="551">
        <v>3</v>
      </c>
    </row>
    <row r="32" spans="1:5" ht="15.75" thickBot="1" x14ac:dyDescent="0.3">
      <c r="A32" s="544"/>
      <c r="B32" s="546"/>
      <c r="C32" s="548"/>
      <c r="D32" s="550"/>
      <c r="E32" s="552"/>
    </row>
    <row r="33" spans="1:5" ht="15.75" thickBot="1" x14ac:dyDescent="0.3">
      <c r="A33" s="148"/>
      <c r="B33" s="154"/>
      <c r="C33" s="160"/>
      <c r="D33" s="154"/>
      <c r="E33" s="150"/>
    </row>
    <row r="34" spans="1:5" x14ac:dyDescent="0.25">
      <c r="A34" s="148"/>
      <c r="B34" s="553" t="s">
        <v>49</v>
      </c>
      <c r="C34" s="161">
        <v>0</v>
      </c>
      <c r="D34" s="556" t="s">
        <v>50</v>
      </c>
      <c r="E34" s="557"/>
    </row>
    <row r="35" spans="1:5" x14ac:dyDescent="0.25">
      <c r="A35" s="148"/>
      <c r="B35" s="554"/>
      <c r="C35" s="162"/>
      <c r="D35" s="558"/>
      <c r="E35" s="559"/>
    </row>
    <row r="36" spans="1:5" x14ac:dyDescent="0.25">
      <c r="A36" s="148"/>
      <c r="B36" s="554"/>
      <c r="C36" s="162"/>
      <c r="D36" s="558"/>
      <c r="E36" s="559"/>
    </row>
    <row r="37" spans="1:5" x14ac:dyDescent="0.25">
      <c r="A37" s="148"/>
      <c r="B37" s="554"/>
      <c r="C37" s="162"/>
      <c r="D37" s="558"/>
      <c r="E37" s="559"/>
    </row>
    <row r="38" spans="1:5" ht="15.75" thickBot="1" x14ac:dyDescent="0.3">
      <c r="A38" s="148"/>
      <c r="B38" s="555"/>
      <c r="C38" s="158"/>
      <c r="D38" s="560"/>
      <c r="E38" s="561"/>
    </row>
    <row r="39" spans="1:5" ht="16.5" thickBot="1" x14ac:dyDescent="0.3">
      <c r="A39" s="163"/>
      <c r="B39" s="163"/>
      <c r="C39" s="164">
        <v>0</v>
      </c>
      <c r="D39" s="562">
        <f>SUM(C39:C39)</f>
        <v>0</v>
      </c>
      <c r="E39" s="563"/>
    </row>
    <row r="40" spans="1:5" ht="15.75" thickBot="1" x14ac:dyDescent="0.3">
      <c r="A40" s="567" t="s">
        <v>152</v>
      </c>
      <c r="B40" s="568"/>
      <c r="C40" s="540" t="s">
        <v>153</v>
      </c>
      <c r="D40" s="541"/>
      <c r="E40" s="542"/>
    </row>
    <row r="41" spans="1:5" ht="15.75" thickBot="1" x14ac:dyDescent="0.3">
      <c r="A41" s="527" t="s">
        <v>154</v>
      </c>
      <c r="B41" s="528"/>
      <c r="C41" s="540" t="s">
        <v>155</v>
      </c>
      <c r="D41" s="541"/>
      <c r="E41" s="542"/>
    </row>
    <row r="42" spans="1:5" ht="15.75" thickBot="1" x14ac:dyDescent="0.3">
      <c r="A42" s="527" t="s">
        <v>89</v>
      </c>
      <c r="B42" s="528"/>
      <c r="C42" s="244" t="s">
        <v>90</v>
      </c>
      <c r="D42" s="166"/>
      <c r="E42" s="167"/>
    </row>
    <row r="43" spans="1:5" ht="15.75" thickBot="1" x14ac:dyDescent="0.3">
      <c r="A43" s="529" t="s">
        <v>156</v>
      </c>
      <c r="B43" s="530"/>
      <c r="C43" s="530"/>
      <c r="D43" s="531"/>
      <c r="E43" s="532"/>
    </row>
    <row r="44" spans="1:5" ht="15.75" thickBot="1" x14ac:dyDescent="0.3">
      <c r="A44" s="529"/>
      <c r="B44" s="530"/>
      <c r="C44" s="530"/>
      <c r="D44" s="533" t="s">
        <v>157</v>
      </c>
      <c r="E44" s="534"/>
    </row>
    <row r="45" spans="1:5" ht="20.25" thickBot="1" x14ac:dyDescent="0.3">
      <c r="A45" s="535" t="s">
        <v>59</v>
      </c>
      <c r="B45" s="536"/>
      <c r="C45" s="537" t="s">
        <v>146</v>
      </c>
      <c r="D45" s="538"/>
      <c r="E45" s="539"/>
    </row>
  </sheetData>
  <mergeCells count="30">
    <mergeCell ref="A1:E1"/>
    <mergeCell ref="A2:E2"/>
    <mergeCell ref="A3:E3"/>
    <mergeCell ref="A4:A5"/>
    <mergeCell ref="B4:B5"/>
    <mergeCell ref="E4:E5"/>
    <mergeCell ref="A31:A32"/>
    <mergeCell ref="B31:B32"/>
    <mergeCell ref="C31:C32"/>
    <mergeCell ref="D31:D32"/>
    <mergeCell ref="E31:E32"/>
    <mergeCell ref="A14:A15"/>
    <mergeCell ref="B14:B15"/>
    <mergeCell ref="C14:E15"/>
    <mergeCell ref="A30:B30"/>
    <mergeCell ref="C30:E30"/>
    <mergeCell ref="A45:B45"/>
    <mergeCell ref="C45:E45"/>
    <mergeCell ref="B34:B38"/>
    <mergeCell ref="D34:E38"/>
    <mergeCell ref="D39:E39"/>
    <mergeCell ref="A40:B40"/>
    <mergeCell ref="C40:E40"/>
    <mergeCell ref="A41:B41"/>
    <mergeCell ref="C41:E41"/>
    <mergeCell ref="A42:B42"/>
    <mergeCell ref="A43:C43"/>
    <mergeCell ref="D43:E43"/>
    <mergeCell ref="A44:C44"/>
    <mergeCell ref="D44:E4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workbookViewId="0">
      <selection activeCell="O17" sqref="O17"/>
    </sheetView>
  </sheetViews>
  <sheetFormatPr baseColWidth="10" defaultColWidth="9.140625" defaultRowHeight="15" x14ac:dyDescent="0.25"/>
  <cols>
    <col min="1" max="1" width="3.5703125" bestFit="1" customWidth="1"/>
    <col min="2" max="2" width="33.85546875" customWidth="1"/>
    <col min="3" max="13" width="4.7109375" customWidth="1"/>
    <col min="14" max="14" width="7.140625" bestFit="1" customWidth="1"/>
    <col min="15" max="15" width="12" bestFit="1" customWidth="1"/>
  </cols>
  <sheetData>
    <row r="1" spans="1:15" ht="15.75" thickBot="1" x14ac:dyDescent="0.3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9"/>
    </row>
    <row r="2" spans="1:15" ht="15.75" thickBot="1" x14ac:dyDescent="0.3">
      <c r="A2" s="510" t="s">
        <v>1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2"/>
    </row>
    <row r="3" spans="1:15" ht="15.75" thickBot="1" x14ac:dyDescent="0.3">
      <c r="A3" s="1"/>
      <c r="B3" s="2"/>
      <c r="C3" s="513" t="s">
        <v>2</v>
      </c>
      <c r="D3" s="514"/>
      <c r="E3" s="514"/>
      <c r="F3" s="514"/>
      <c r="G3" s="514"/>
      <c r="H3" s="514"/>
      <c r="I3" s="514"/>
      <c r="J3" s="514"/>
      <c r="K3" s="514"/>
      <c r="L3" s="514"/>
      <c r="M3" s="515"/>
      <c r="N3" s="168"/>
      <c r="O3" s="4"/>
    </row>
    <row r="4" spans="1:15" ht="15" customHeight="1" x14ac:dyDescent="0.25">
      <c r="A4" s="503"/>
      <c r="B4" s="505" t="s">
        <v>3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176" t="s">
        <v>14</v>
      </c>
      <c r="I4" s="5" t="s">
        <v>4</v>
      </c>
      <c r="J4" s="6" t="s">
        <v>5</v>
      </c>
      <c r="K4" s="6" t="s">
        <v>6</v>
      </c>
      <c r="L4" s="6" t="s">
        <v>7</v>
      </c>
      <c r="M4" s="6" t="s">
        <v>8</v>
      </c>
      <c r="N4" s="7" t="s">
        <v>15</v>
      </c>
      <c r="O4" s="8" t="s">
        <v>16</v>
      </c>
    </row>
    <row r="5" spans="1:15" ht="15.75" customHeight="1" thickBot="1" x14ac:dyDescent="0.3">
      <c r="A5" s="516"/>
      <c r="B5" s="517"/>
      <c r="C5" s="9"/>
      <c r="D5" s="10"/>
      <c r="E5" s="10"/>
      <c r="F5" s="10"/>
      <c r="G5" s="10"/>
      <c r="H5" s="10"/>
      <c r="I5" s="10"/>
      <c r="J5" s="10"/>
      <c r="K5" s="10"/>
      <c r="L5" s="10"/>
      <c r="M5" s="11"/>
      <c r="N5" s="12"/>
      <c r="O5" s="13"/>
    </row>
    <row r="6" spans="1:15" ht="15.75" thickBot="1" x14ac:dyDescent="0.3">
      <c r="A6" s="8" t="s">
        <v>17</v>
      </c>
      <c r="B6" s="14" t="s">
        <v>18</v>
      </c>
      <c r="C6" s="15">
        <v>3</v>
      </c>
      <c r="D6" s="15">
        <v>3</v>
      </c>
      <c r="E6" s="15">
        <v>2</v>
      </c>
      <c r="F6" s="15">
        <v>2</v>
      </c>
      <c r="G6" s="15">
        <v>3</v>
      </c>
      <c r="H6" s="15">
        <v>2</v>
      </c>
      <c r="I6" s="177">
        <v>0</v>
      </c>
      <c r="J6" s="177">
        <v>2</v>
      </c>
      <c r="K6" s="15">
        <v>1</v>
      </c>
      <c r="L6" s="177">
        <v>1</v>
      </c>
      <c r="M6" s="16">
        <v>2</v>
      </c>
      <c r="N6" s="17">
        <f>SUM(C6:M6)</f>
        <v>21</v>
      </c>
      <c r="O6" s="18">
        <f>N6/35</f>
        <v>0.6</v>
      </c>
    </row>
    <row r="7" spans="1:15" ht="15.75" thickBot="1" x14ac:dyDescent="0.3">
      <c r="A7" s="8" t="s">
        <v>19</v>
      </c>
      <c r="B7" s="19" t="s">
        <v>20</v>
      </c>
      <c r="C7" s="20">
        <v>3</v>
      </c>
      <c r="D7" s="20">
        <v>5</v>
      </c>
      <c r="E7" s="20">
        <v>4</v>
      </c>
      <c r="F7" s="20">
        <v>3</v>
      </c>
      <c r="G7" s="20">
        <v>3</v>
      </c>
      <c r="H7" s="20">
        <v>2</v>
      </c>
      <c r="I7" s="178">
        <v>0</v>
      </c>
      <c r="J7" s="178">
        <v>3</v>
      </c>
      <c r="K7" s="20">
        <v>2</v>
      </c>
      <c r="L7" s="178">
        <v>4</v>
      </c>
      <c r="M7" s="21">
        <v>4</v>
      </c>
      <c r="N7" s="17">
        <f t="shared" ref="N7:N12" si="0">SUM(C7:M7)</f>
        <v>33</v>
      </c>
      <c r="O7" s="18">
        <f t="shared" ref="O7:O12" si="1">N7/35</f>
        <v>0.94285714285714284</v>
      </c>
    </row>
    <row r="8" spans="1:15" ht="15.75" thickBot="1" x14ac:dyDescent="0.3">
      <c r="A8" s="8" t="s">
        <v>21</v>
      </c>
      <c r="B8" s="19" t="s">
        <v>22</v>
      </c>
      <c r="C8" s="20">
        <v>3</v>
      </c>
      <c r="D8" s="20">
        <v>5</v>
      </c>
      <c r="E8" s="20">
        <v>2</v>
      </c>
      <c r="F8" s="20">
        <v>2</v>
      </c>
      <c r="G8" s="20">
        <v>1</v>
      </c>
      <c r="H8" s="20">
        <v>2</v>
      </c>
      <c r="I8" s="178">
        <v>0</v>
      </c>
      <c r="J8" s="178">
        <v>3</v>
      </c>
      <c r="K8" s="20">
        <v>2</v>
      </c>
      <c r="L8" s="179">
        <v>3</v>
      </c>
      <c r="M8" s="21">
        <v>4</v>
      </c>
      <c r="N8" s="17">
        <f t="shared" si="0"/>
        <v>27</v>
      </c>
      <c r="O8" s="18">
        <f t="shared" si="1"/>
        <v>0.77142857142857146</v>
      </c>
    </row>
    <row r="9" spans="1:15" ht="15.75" thickBot="1" x14ac:dyDescent="0.3">
      <c r="A9" s="8" t="s">
        <v>23</v>
      </c>
      <c r="B9" s="19" t="s">
        <v>24</v>
      </c>
      <c r="C9" s="20">
        <v>1</v>
      </c>
      <c r="D9" s="20">
        <v>2</v>
      </c>
      <c r="E9" s="20">
        <v>1</v>
      </c>
      <c r="F9" s="20">
        <v>2</v>
      </c>
      <c r="G9" s="20">
        <v>3</v>
      </c>
      <c r="H9" s="20">
        <v>2</v>
      </c>
      <c r="I9" s="178">
        <v>0</v>
      </c>
      <c r="J9" s="178">
        <v>2</v>
      </c>
      <c r="K9" s="20">
        <v>0</v>
      </c>
      <c r="L9" s="179">
        <v>2</v>
      </c>
      <c r="M9" s="21">
        <v>2</v>
      </c>
      <c r="N9" s="17">
        <f t="shared" si="0"/>
        <v>17</v>
      </c>
      <c r="O9" s="18">
        <f t="shared" si="1"/>
        <v>0.48571428571428571</v>
      </c>
    </row>
    <row r="10" spans="1:15" ht="15.75" thickBot="1" x14ac:dyDescent="0.3">
      <c r="A10" s="8" t="s">
        <v>25</v>
      </c>
      <c r="B10" s="19" t="s">
        <v>26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178">
        <v>0</v>
      </c>
      <c r="J10" s="178">
        <v>0</v>
      </c>
      <c r="K10" s="20">
        <v>0</v>
      </c>
      <c r="L10" s="178">
        <v>0</v>
      </c>
      <c r="M10" s="21">
        <v>0</v>
      </c>
      <c r="N10" s="17">
        <f t="shared" si="0"/>
        <v>0</v>
      </c>
      <c r="O10" s="18">
        <f t="shared" si="1"/>
        <v>0</v>
      </c>
    </row>
    <row r="11" spans="1:15" ht="15.75" thickBot="1" x14ac:dyDescent="0.3">
      <c r="A11" s="8" t="s">
        <v>27</v>
      </c>
      <c r="B11" s="19" t="s">
        <v>28</v>
      </c>
      <c r="C11" s="20">
        <v>2</v>
      </c>
      <c r="D11" s="20">
        <v>2</v>
      </c>
      <c r="E11" s="20">
        <v>1</v>
      </c>
      <c r="F11" s="20">
        <v>0</v>
      </c>
      <c r="G11" s="20">
        <v>1</v>
      </c>
      <c r="H11" s="20">
        <v>2</v>
      </c>
      <c r="I11" s="178">
        <v>0</v>
      </c>
      <c r="J11" s="178">
        <v>3</v>
      </c>
      <c r="K11" s="20">
        <v>0</v>
      </c>
      <c r="L11" s="178">
        <v>2</v>
      </c>
      <c r="M11" s="21">
        <v>0</v>
      </c>
      <c r="N11" s="17">
        <f t="shared" si="0"/>
        <v>13</v>
      </c>
      <c r="O11" s="18">
        <f t="shared" si="1"/>
        <v>0.37142857142857144</v>
      </c>
    </row>
    <row r="12" spans="1:15" ht="15.75" thickBot="1" x14ac:dyDescent="0.3">
      <c r="A12" s="22" t="s">
        <v>29</v>
      </c>
      <c r="B12" s="23" t="s">
        <v>30</v>
      </c>
      <c r="C12" s="24">
        <v>3</v>
      </c>
      <c r="D12" s="24">
        <v>4</v>
      </c>
      <c r="E12" s="24">
        <v>4</v>
      </c>
      <c r="F12" s="24">
        <v>2</v>
      </c>
      <c r="G12" s="24">
        <v>4</v>
      </c>
      <c r="H12" s="24">
        <v>2</v>
      </c>
      <c r="I12" s="180">
        <v>0</v>
      </c>
      <c r="J12" s="180">
        <v>3</v>
      </c>
      <c r="K12" s="24">
        <v>1</v>
      </c>
      <c r="L12" s="180">
        <v>4</v>
      </c>
      <c r="M12" s="25">
        <v>4</v>
      </c>
      <c r="N12" s="17">
        <f t="shared" si="0"/>
        <v>31</v>
      </c>
      <c r="O12" s="18">
        <f t="shared" si="1"/>
        <v>0.88571428571428568</v>
      </c>
    </row>
    <row r="13" spans="1:15" ht="15.75" thickBot="1" x14ac:dyDescent="0.3">
      <c r="A13" s="26"/>
      <c r="B13" s="27"/>
      <c r="C13" s="28">
        <f t="shared" ref="C13:N13" si="2">SUM(C6:C12)</f>
        <v>15</v>
      </c>
      <c r="D13" s="28">
        <f t="shared" si="2"/>
        <v>21</v>
      </c>
      <c r="E13" s="28">
        <f t="shared" si="2"/>
        <v>14</v>
      </c>
      <c r="F13" s="28">
        <f t="shared" si="2"/>
        <v>11</v>
      </c>
      <c r="G13" s="28">
        <f t="shared" si="2"/>
        <v>15</v>
      </c>
      <c r="H13" s="28">
        <f t="shared" si="2"/>
        <v>12</v>
      </c>
      <c r="I13" s="28">
        <f t="shared" si="2"/>
        <v>0</v>
      </c>
      <c r="J13" s="28">
        <f t="shared" si="2"/>
        <v>16</v>
      </c>
      <c r="K13" s="28">
        <f t="shared" si="2"/>
        <v>6</v>
      </c>
      <c r="L13" s="28">
        <f t="shared" si="2"/>
        <v>16</v>
      </c>
      <c r="M13" s="28">
        <f t="shared" si="2"/>
        <v>16</v>
      </c>
      <c r="N13" s="29">
        <f t="shared" si="2"/>
        <v>142</v>
      </c>
      <c r="O13" s="22"/>
    </row>
    <row r="14" spans="1:15" ht="15" customHeight="1" thickBot="1" x14ac:dyDescent="0.3">
      <c r="A14" s="494"/>
      <c r="B14" s="495"/>
      <c r="C14" s="496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8"/>
    </row>
    <row r="15" spans="1:15" ht="15.75" customHeight="1" x14ac:dyDescent="0.25">
      <c r="A15" s="503"/>
      <c r="B15" s="505" t="s">
        <v>31</v>
      </c>
      <c r="C15" s="494"/>
      <c r="D15" s="495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9"/>
    </row>
    <row r="16" spans="1:15" ht="15.75" thickBot="1" x14ac:dyDescent="0.3">
      <c r="A16" s="504"/>
      <c r="B16" s="506"/>
      <c r="C16" s="500"/>
      <c r="D16" s="501"/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2"/>
    </row>
    <row r="17" spans="1:15" ht="15.75" thickBot="1" x14ac:dyDescent="0.3">
      <c r="A17" s="30" t="s">
        <v>32</v>
      </c>
      <c r="B17" s="31" t="s">
        <v>33</v>
      </c>
      <c r="C17" s="32">
        <v>3</v>
      </c>
      <c r="D17" s="32">
        <v>5</v>
      </c>
      <c r="E17" s="32">
        <v>4</v>
      </c>
      <c r="F17" s="32">
        <v>3</v>
      </c>
      <c r="G17" s="32">
        <v>4</v>
      </c>
      <c r="H17" s="32">
        <v>2</v>
      </c>
      <c r="I17" s="181">
        <v>0</v>
      </c>
      <c r="J17" s="32">
        <v>2</v>
      </c>
      <c r="K17" s="32">
        <v>2</v>
      </c>
      <c r="L17" s="32">
        <v>3</v>
      </c>
      <c r="M17" s="33">
        <v>4</v>
      </c>
      <c r="N17" s="22">
        <f>SUM(C17:M17)</f>
        <v>32</v>
      </c>
      <c r="O17" s="18">
        <f>N17/35</f>
        <v>0.91428571428571426</v>
      </c>
    </row>
    <row r="18" spans="1:15" ht="15.75" thickBot="1" x14ac:dyDescent="0.3">
      <c r="A18" s="34" t="s">
        <v>34</v>
      </c>
      <c r="B18" s="35" t="s">
        <v>92</v>
      </c>
      <c r="C18" s="36">
        <v>1</v>
      </c>
      <c r="D18" s="36">
        <v>1</v>
      </c>
      <c r="E18" s="36">
        <v>1</v>
      </c>
      <c r="F18" s="36">
        <v>0</v>
      </c>
      <c r="G18" s="36">
        <v>1</v>
      </c>
      <c r="H18" s="36">
        <v>1</v>
      </c>
      <c r="I18" s="182">
        <v>0</v>
      </c>
      <c r="J18" s="36">
        <v>2</v>
      </c>
      <c r="K18" s="36">
        <v>1</v>
      </c>
      <c r="L18" s="36">
        <v>4</v>
      </c>
      <c r="M18" s="37">
        <v>4</v>
      </c>
      <c r="N18" s="22">
        <f t="shared" ref="N18:N23" si="3">SUM(C18:M18)</f>
        <v>16</v>
      </c>
      <c r="O18" s="18">
        <f t="shared" ref="O18:O23" si="4">N18/35</f>
        <v>0.45714285714285713</v>
      </c>
    </row>
    <row r="19" spans="1:15" ht="15.75" thickBot="1" x14ac:dyDescent="0.3">
      <c r="A19" s="34" t="s">
        <v>35</v>
      </c>
      <c r="B19" s="35" t="s">
        <v>36</v>
      </c>
      <c r="C19" s="36">
        <v>3</v>
      </c>
      <c r="D19" s="36">
        <v>4</v>
      </c>
      <c r="E19" s="36">
        <v>4</v>
      </c>
      <c r="F19" s="36">
        <v>3</v>
      </c>
      <c r="G19" s="36">
        <v>3</v>
      </c>
      <c r="H19" s="36">
        <v>0</v>
      </c>
      <c r="I19" s="182">
        <v>0</v>
      </c>
      <c r="J19" s="36">
        <v>1</v>
      </c>
      <c r="K19" s="36">
        <v>2</v>
      </c>
      <c r="L19" s="36">
        <v>2</v>
      </c>
      <c r="M19" s="38">
        <v>2</v>
      </c>
      <c r="N19" s="22">
        <f t="shared" si="3"/>
        <v>24</v>
      </c>
      <c r="O19" s="18">
        <f t="shared" si="4"/>
        <v>0.68571428571428572</v>
      </c>
    </row>
    <row r="20" spans="1:15" ht="15.75" thickBot="1" x14ac:dyDescent="0.3">
      <c r="A20" s="34" t="s">
        <v>37</v>
      </c>
      <c r="B20" s="35" t="s">
        <v>38</v>
      </c>
      <c r="C20" s="36">
        <v>2</v>
      </c>
      <c r="D20" s="36">
        <v>3</v>
      </c>
      <c r="E20" s="36">
        <v>3</v>
      </c>
      <c r="F20" s="36">
        <v>2</v>
      </c>
      <c r="G20" s="36">
        <v>1</v>
      </c>
      <c r="H20" s="36">
        <v>1</v>
      </c>
      <c r="I20" s="182">
        <v>0</v>
      </c>
      <c r="J20" s="36">
        <v>1</v>
      </c>
      <c r="K20" s="36">
        <v>1</v>
      </c>
      <c r="L20" s="36">
        <v>2</v>
      </c>
      <c r="M20" s="38">
        <v>1</v>
      </c>
      <c r="N20" s="22">
        <f t="shared" si="3"/>
        <v>17</v>
      </c>
      <c r="O20" s="18">
        <f t="shared" si="4"/>
        <v>0.48571428571428571</v>
      </c>
    </row>
    <row r="21" spans="1:15" ht="15.75" thickBot="1" x14ac:dyDescent="0.3">
      <c r="A21" s="34" t="s">
        <v>39</v>
      </c>
      <c r="B21" s="183" t="s">
        <v>40</v>
      </c>
      <c r="C21" s="36">
        <v>2</v>
      </c>
      <c r="D21" s="36">
        <v>4</v>
      </c>
      <c r="E21" s="36">
        <v>2</v>
      </c>
      <c r="F21" s="36">
        <v>1</v>
      </c>
      <c r="G21" s="36">
        <v>2</v>
      </c>
      <c r="H21" s="36">
        <v>2</v>
      </c>
      <c r="I21" s="182">
        <v>0</v>
      </c>
      <c r="J21" s="36">
        <v>3</v>
      </c>
      <c r="K21" s="36">
        <v>2</v>
      </c>
      <c r="L21" s="184">
        <v>2</v>
      </c>
      <c r="M21" s="38">
        <v>3</v>
      </c>
      <c r="N21" s="22">
        <f t="shared" si="3"/>
        <v>23</v>
      </c>
      <c r="O21" s="18">
        <f t="shared" si="4"/>
        <v>0.65714285714285714</v>
      </c>
    </row>
    <row r="22" spans="1:15" ht="15.75" thickBot="1" x14ac:dyDescent="0.3">
      <c r="A22" s="39" t="s">
        <v>41</v>
      </c>
      <c r="B22" s="35" t="s">
        <v>42</v>
      </c>
      <c r="C22" s="36">
        <v>3</v>
      </c>
      <c r="D22" s="36">
        <v>5</v>
      </c>
      <c r="E22" s="36">
        <v>4</v>
      </c>
      <c r="F22" s="36">
        <v>3</v>
      </c>
      <c r="G22" s="36">
        <v>4</v>
      </c>
      <c r="H22" s="36">
        <v>2</v>
      </c>
      <c r="I22" s="182">
        <v>0</v>
      </c>
      <c r="J22" s="36">
        <v>3</v>
      </c>
      <c r="K22" s="36">
        <v>2</v>
      </c>
      <c r="L22" s="36">
        <v>4</v>
      </c>
      <c r="M22" s="38">
        <v>4</v>
      </c>
      <c r="N22" s="22">
        <f t="shared" si="3"/>
        <v>34</v>
      </c>
      <c r="O22" s="18">
        <f t="shared" si="4"/>
        <v>0.97142857142857142</v>
      </c>
    </row>
    <row r="23" spans="1:15" ht="15.75" thickBot="1" x14ac:dyDescent="0.3">
      <c r="A23" s="34" t="s">
        <v>43</v>
      </c>
      <c r="B23" s="35" t="s">
        <v>44</v>
      </c>
      <c r="C23" s="40">
        <v>1</v>
      </c>
      <c r="D23" s="40">
        <v>0</v>
      </c>
      <c r="E23" s="41">
        <v>0</v>
      </c>
      <c r="F23" s="40">
        <v>0</v>
      </c>
      <c r="G23" s="40">
        <v>0</v>
      </c>
      <c r="H23" s="40">
        <v>0</v>
      </c>
      <c r="I23" s="185">
        <v>0</v>
      </c>
      <c r="J23" s="40">
        <v>1</v>
      </c>
      <c r="K23" s="40">
        <v>0</v>
      </c>
      <c r="L23" s="40">
        <v>0</v>
      </c>
      <c r="M23" s="42">
        <v>0</v>
      </c>
      <c r="N23" s="22">
        <f t="shared" si="3"/>
        <v>2</v>
      </c>
      <c r="O23" s="18">
        <f t="shared" si="4"/>
        <v>5.7142857142857141E-2</v>
      </c>
    </row>
    <row r="24" spans="1:15" ht="15.75" thickBot="1" x14ac:dyDescent="0.3">
      <c r="A24" s="43"/>
      <c r="B24" s="44" t="s">
        <v>45</v>
      </c>
      <c r="C24" s="29">
        <f t="shared" ref="C24:N24" si="5">SUM(C17:C23)</f>
        <v>15</v>
      </c>
      <c r="D24" s="29">
        <f t="shared" si="5"/>
        <v>22</v>
      </c>
      <c r="E24" s="29">
        <f t="shared" si="5"/>
        <v>18</v>
      </c>
      <c r="F24" s="29">
        <f t="shared" si="5"/>
        <v>12</v>
      </c>
      <c r="G24" s="29">
        <f t="shared" si="5"/>
        <v>15</v>
      </c>
      <c r="H24" s="29">
        <f t="shared" si="5"/>
        <v>8</v>
      </c>
      <c r="I24" s="29">
        <f t="shared" si="5"/>
        <v>0</v>
      </c>
      <c r="J24" s="29">
        <f t="shared" si="5"/>
        <v>13</v>
      </c>
      <c r="K24" s="29">
        <f t="shared" si="5"/>
        <v>10</v>
      </c>
      <c r="L24" s="29">
        <f t="shared" si="5"/>
        <v>17</v>
      </c>
      <c r="M24" s="28">
        <f t="shared" si="5"/>
        <v>18</v>
      </c>
      <c r="N24" s="45">
        <f t="shared" si="5"/>
        <v>148</v>
      </c>
      <c r="O24" s="46"/>
    </row>
    <row r="25" spans="1:15" ht="15.75" thickBot="1" x14ac:dyDescent="0.3">
      <c r="A25" s="47"/>
      <c r="B25" s="48" t="s">
        <v>46</v>
      </c>
      <c r="C25" s="49">
        <f>C13+C24</f>
        <v>30</v>
      </c>
      <c r="D25" s="49">
        <f t="shared" ref="D25:N25" si="6">D13+D24</f>
        <v>43</v>
      </c>
      <c r="E25" s="49">
        <f t="shared" si="6"/>
        <v>32</v>
      </c>
      <c r="F25" s="49">
        <f t="shared" si="6"/>
        <v>23</v>
      </c>
      <c r="G25" s="49">
        <f t="shared" si="6"/>
        <v>30</v>
      </c>
      <c r="H25" s="49">
        <f t="shared" si="6"/>
        <v>20</v>
      </c>
      <c r="I25" s="49">
        <f t="shared" si="6"/>
        <v>0</v>
      </c>
      <c r="J25" s="49">
        <f t="shared" si="6"/>
        <v>29</v>
      </c>
      <c r="K25" s="49">
        <f t="shared" si="6"/>
        <v>16</v>
      </c>
      <c r="L25" s="49">
        <f t="shared" si="6"/>
        <v>33</v>
      </c>
      <c r="M25" s="49">
        <f t="shared" si="6"/>
        <v>34</v>
      </c>
      <c r="N25" s="49">
        <f t="shared" si="6"/>
        <v>290</v>
      </c>
      <c r="O25" s="50"/>
    </row>
    <row r="26" spans="1:15" ht="15.75" thickBot="1" x14ac:dyDescent="0.3">
      <c r="A26" s="51"/>
      <c r="B26" s="17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174"/>
    </row>
    <row r="27" spans="1:15" ht="15.75" thickBot="1" x14ac:dyDescent="0.3">
      <c r="A27" s="51"/>
      <c r="B27" s="55" t="s">
        <v>47</v>
      </c>
      <c r="C27" s="169"/>
      <c r="D27" s="57"/>
      <c r="E27" s="57"/>
      <c r="F27" s="57"/>
      <c r="G27" s="57"/>
      <c r="H27" s="58"/>
      <c r="I27" s="59"/>
      <c r="J27" s="60"/>
      <c r="K27" s="59"/>
      <c r="L27" s="59"/>
      <c r="M27" s="57"/>
      <c r="N27" s="61"/>
      <c r="O27" s="62"/>
    </row>
    <row r="28" spans="1:15" x14ac:dyDescent="0.25">
      <c r="A28" s="51"/>
      <c r="B28" s="63"/>
      <c r="C28" s="64">
        <v>5</v>
      </c>
      <c r="D28" s="65">
        <v>2</v>
      </c>
      <c r="E28" s="65">
        <v>6</v>
      </c>
      <c r="F28" s="65">
        <v>4</v>
      </c>
      <c r="G28" s="65">
        <v>1</v>
      </c>
      <c r="H28" s="186">
        <v>6</v>
      </c>
      <c r="I28" s="66">
        <v>21</v>
      </c>
      <c r="J28" s="187">
        <v>7</v>
      </c>
      <c r="K28" s="66">
        <v>4</v>
      </c>
      <c r="L28" s="66">
        <v>2</v>
      </c>
      <c r="M28" s="66">
        <v>6</v>
      </c>
      <c r="N28" s="67"/>
      <c r="O28" s="68"/>
    </row>
    <row r="29" spans="1:15" x14ac:dyDescent="0.25">
      <c r="A29" s="51"/>
      <c r="B29" s="69"/>
      <c r="C29" s="64">
        <v>12</v>
      </c>
      <c r="D29" s="65">
        <v>9</v>
      </c>
      <c r="E29" s="65">
        <v>13</v>
      </c>
      <c r="F29" s="65">
        <v>18</v>
      </c>
      <c r="G29" s="65">
        <v>8</v>
      </c>
      <c r="H29" s="186">
        <v>13</v>
      </c>
      <c r="I29" s="66"/>
      <c r="J29" s="187">
        <v>14</v>
      </c>
      <c r="K29" s="66">
        <v>25</v>
      </c>
      <c r="L29" s="66">
        <v>9</v>
      </c>
      <c r="M29" s="65">
        <v>13</v>
      </c>
      <c r="N29" s="67"/>
      <c r="O29" s="68"/>
    </row>
    <row r="30" spans="1:15" x14ac:dyDescent="0.25">
      <c r="A30" s="51"/>
      <c r="B30" s="69"/>
      <c r="C30" s="64">
        <v>26</v>
      </c>
      <c r="D30" s="65">
        <v>16</v>
      </c>
      <c r="E30" s="65">
        <v>20</v>
      </c>
      <c r="F30" s="65">
        <v>25</v>
      </c>
      <c r="G30" s="65">
        <v>15</v>
      </c>
      <c r="H30" s="186"/>
      <c r="I30" s="66"/>
      <c r="J30" s="187">
        <v>21</v>
      </c>
      <c r="K30" s="66"/>
      <c r="L30" s="66">
        <v>23</v>
      </c>
      <c r="M30" s="65">
        <v>20</v>
      </c>
      <c r="N30" s="67"/>
      <c r="O30" s="68"/>
    </row>
    <row r="31" spans="1:15" ht="15" customHeight="1" x14ac:dyDescent="0.25">
      <c r="A31" s="51"/>
      <c r="B31" s="69"/>
      <c r="C31" s="70"/>
      <c r="D31" s="71">
        <v>23</v>
      </c>
      <c r="E31" s="71">
        <v>27</v>
      </c>
      <c r="F31" s="72"/>
      <c r="G31" s="71">
        <v>22</v>
      </c>
      <c r="H31" s="188"/>
      <c r="I31" s="85"/>
      <c r="J31" s="85"/>
      <c r="K31" s="189"/>
      <c r="L31" s="85">
        <v>30</v>
      </c>
      <c r="M31" s="71">
        <v>27</v>
      </c>
      <c r="N31" s="73"/>
      <c r="O31" s="68"/>
    </row>
    <row r="32" spans="1:15" ht="15.75" customHeight="1" thickBot="1" x14ac:dyDescent="0.3">
      <c r="A32" s="51"/>
      <c r="B32" s="74"/>
      <c r="C32" s="170"/>
      <c r="D32" s="171">
        <v>30</v>
      </c>
      <c r="E32" s="171"/>
      <c r="F32" s="171"/>
      <c r="G32" s="171"/>
      <c r="H32" s="190"/>
      <c r="I32" s="191"/>
      <c r="J32" s="191"/>
      <c r="K32" s="191"/>
      <c r="L32" s="191"/>
      <c r="M32" s="171"/>
      <c r="N32" s="77"/>
      <c r="O32" s="78"/>
    </row>
    <row r="33" spans="1:15" ht="15" customHeight="1" x14ac:dyDescent="0.25">
      <c r="A33" s="489"/>
      <c r="B33" s="490" t="s">
        <v>48</v>
      </c>
      <c r="C33" s="492">
        <v>3</v>
      </c>
      <c r="D33" s="518">
        <v>5</v>
      </c>
      <c r="E33" s="464">
        <v>4</v>
      </c>
      <c r="F33" s="518">
        <v>3</v>
      </c>
      <c r="G33" s="518">
        <v>4</v>
      </c>
      <c r="H33" s="518">
        <v>2</v>
      </c>
      <c r="I33" s="520">
        <v>1</v>
      </c>
      <c r="J33" s="520">
        <v>3</v>
      </c>
      <c r="K33" s="520">
        <v>2</v>
      </c>
      <c r="L33" s="520">
        <v>4</v>
      </c>
      <c r="M33" s="518">
        <v>4</v>
      </c>
      <c r="N33" s="522"/>
      <c r="O33" s="487">
        <f>SUM(C33:M34)</f>
        <v>35</v>
      </c>
    </row>
    <row r="34" spans="1:15" ht="15.75" customHeight="1" thickBot="1" x14ac:dyDescent="0.3">
      <c r="A34" s="489"/>
      <c r="B34" s="491"/>
      <c r="C34" s="493"/>
      <c r="D34" s="519"/>
      <c r="E34" s="465"/>
      <c r="F34" s="519"/>
      <c r="G34" s="519"/>
      <c r="H34" s="519"/>
      <c r="I34" s="521"/>
      <c r="J34" s="521"/>
      <c r="K34" s="521"/>
      <c r="L34" s="521"/>
      <c r="M34" s="519"/>
      <c r="N34" s="523"/>
      <c r="O34" s="488"/>
    </row>
    <row r="35" spans="1:15" ht="15.75" thickBot="1" x14ac:dyDescent="0.3">
      <c r="A35" s="51"/>
      <c r="B35" s="79"/>
      <c r="C35" s="80"/>
      <c r="D35" s="80"/>
      <c r="E35" s="80"/>
      <c r="F35" s="80"/>
      <c r="G35" s="80"/>
      <c r="H35" s="80"/>
      <c r="I35" s="81"/>
      <c r="J35" s="81"/>
      <c r="K35" s="81"/>
      <c r="L35" s="81"/>
      <c r="M35" s="79"/>
      <c r="N35" s="79"/>
      <c r="O35" s="174"/>
    </row>
    <row r="36" spans="1:15" ht="15" customHeight="1" x14ac:dyDescent="0.25">
      <c r="A36" s="51"/>
      <c r="B36" s="455" t="s">
        <v>49</v>
      </c>
      <c r="C36" s="82"/>
      <c r="D36" s="57"/>
      <c r="E36" s="57"/>
      <c r="F36" s="57"/>
      <c r="G36" s="57"/>
      <c r="H36" s="57"/>
      <c r="I36" s="194">
        <v>21</v>
      </c>
      <c r="J36" s="59"/>
      <c r="K36" s="59"/>
      <c r="L36" s="66"/>
      <c r="M36" s="83"/>
      <c r="N36" s="458" t="s">
        <v>50</v>
      </c>
      <c r="O36" s="459"/>
    </row>
    <row r="37" spans="1:15" ht="15" customHeight="1" x14ac:dyDescent="0.25">
      <c r="A37" s="51"/>
      <c r="B37" s="456"/>
      <c r="C37" s="65"/>
      <c r="D37" s="65"/>
      <c r="E37" s="65"/>
      <c r="F37" s="65"/>
      <c r="G37" s="65"/>
      <c r="H37" s="65"/>
      <c r="I37" s="66"/>
      <c r="J37" s="66"/>
      <c r="K37" s="66"/>
      <c r="L37" s="66"/>
      <c r="M37" s="84"/>
      <c r="N37" s="460"/>
      <c r="O37" s="461"/>
    </row>
    <row r="38" spans="1:15" ht="15" customHeight="1" x14ac:dyDescent="0.25">
      <c r="A38" s="51"/>
      <c r="B38" s="456"/>
      <c r="C38" s="65"/>
      <c r="D38" s="65"/>
      <c r="E38" s="65"/>
      <c r="F38" s="65"/>
      <c r="G38" s="65"/>
      <c r="H38" s="65"/>
      <c r="I38" s="66"/>
      <c r="J38" s="66"/>
      <c r="K38" s="66"/>
      <c r="L38" s="85"/>
      <c r="M38" s="86"/>
      <c r="N38" s="460"/>
      <c r="O38" s="461"/>
    </row>
    <row r="39" spans="1:15" ht="15" customHeight="1" x14ac:dyDescent="0.25">
      <c r="A39" s="51"/>
      <c r="B39" s="456"/>
      <c r="C39" s="87"/>
      <c r="D39" s="65"/>
      <c r="E39" s="65"/>
      <c r="F39" s="65"/>
      <c r="G39" s="65"/>
      <c r="H39" s="65"/>
      <c r="I39" s="66"/>
      <c r="J39" s="66"/>
      <c r="K39" s="66"/>
      <c r="L39" s="66"/>
      <c r="M39" s="86"/>
      <c r="N39" s="460"/>
      <c r="O39" s="461"/>
    </row>
    <row r="40" spans="1:15" ht="15.75" customHeight="1" thickBot="1" x14ac:dyDescent="0.3">
      <c r="A40" s="51"/>
      <c r="B40" s="457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N40" s="462"/>
      <c r="O40" s="463"/>
    </row>
    <row r="41" spans="1:15" ht="16.5" thickBot="1" x14ac:dyDescent="0.3">
      <c r="A41" s="89"/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1"/>
      <c r="N41" s="479">
        <v>1</v>
      </c>
      <c r="O41" s="480"/>
    </row>
    <row r="42" spans="1:15" ht="15.75" thickBot="1" x14ac:dyDescent="0.3">
      <c r="A42" s="468" t="s">
        <v>51</v>
      </c>
      <c r="B42" s="469"/>
      <c r="C42" s="470" t="s">
        <v>52</v>
      </c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0"/>
      <c r="O42" s="469"/>
    </row>
    <row r="43" spans="1:15" ht="15.75" thickBot="1" x14ac:dyDescent="0.3">
      <c r="A43" s="471" t="s">
        <v>53</v>
      </c>
      <c r="B43" s="472"/>
      <c r="C43" s="470" t="s">
        <v>24</v>
      </c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69"/>
    </row>
    <row r="44" spans="1:15" ht="15.75" thickBot="1" x14ac:dyDescent="0.3">
      <c r="A44" s="471" t="s">
        <v>54</v>
      </c>
      <c r="B44" s="472"/>
      <c r="C44" s="470" t="s">
        <v>55</v>
      </c>
      <c r="D44" s="470"/>
      <c r="E44" s="470"/>
      <c r="F44" s="470"/>
      <c r="G44" s="470"/>
      <c r="H44" s="470"/>
      <c r="I44" s="469"/>
      <c r="J44" s="468" t="s">
        <v>56</v>
      </c>
      <c r="K44" s="470"/>
      <c r="L44" s="470"/>
      <c r="M44" s="470"/>
      <c r="N44" s="470"/>
      <c r="O44" s="469"/>
    </row>
    <row r="45" spans="1:15" ht="15.75" thickBot="1" x14ac:dyDescent="0.3">
      <c r="A45" s="473"/>
      <c r="B45" s="474"/>
      <c r="C45" s="474"/>
      <c r="D45" s="474"/>
      <c r="E45" s="474"/>
      <c r="F45" s="474"/>
      <c r="G45" s="474"/>
      <c r="H45" s="474"/>
      <c r="I45" s="474"/>
      <c r="J45" s="92"/>
      <c r="K45" s="93"/>
      <c r="L45" s="93"/>
      <c r="M45" s="93"/>
      <c r="N45" s="93"/>
      <c r="O45" s="94"/>
    </row>
    <row r="46" spans="1:15" ht="15.75" thickBot="1" x14ac:dyDescent="0.3">
      <c r="A46" s="468" t="s">
        <v>57</v>
      </c>
      <c r="B46" s="470"/>
      <c r="C46" s="470"/>
      <c r="D46" s="470"/>
      <c r="E46" s="470"/>
      <c r="F46" s="470"/>
      <c r="G46" s="470"/>
      <c r="H46" s="470"/>
      <c r="I46" s="469"/>
      <c r="J46" s="95"/>
      <c r="K46" s="96" t="s">
        <v>58</v>
      </c>
      <c r="L46" s="97"/>
      <c r="M46" s="98"/>
      <c r="N46" s="97">
        <v>4</v>
      </c>
      <c r="O46" s="99"/>
    </row>
    <row r="47" spans="1:15" ht="15.75" thickBot="1" x14ac:dyDescent="0.3">
      <c r="A47" s="471" t="s">
        <v>59</v>
      </c>
      <c r="B47" s="472"/>
      <c r="C47" s="471" t="s">
        <v>60</v>
      </c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2"/>
    </row>
    <row r="48" spans="1:15" ht="15.75" thickBot="1" x14ac:dyDescent="0.3">
      <c r="A48" s="476"/>
      <c r="B48" s="477"/>
      <c r="C48" s="477"/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8"/>
    </row>
    <row r="49" spans="1:15" ht="15.75" thickBot="1" x14ac:dyDescent="0.3">
      <c r="A49" s="100"/>
      <c r="B49" s="466"/>
      <c r="C49" s="466"/>
      <c r="D49" s="466"/>
      <c r="E49" s="466"/>
      <c r="F49" s="466"/>
      <c r="G49" s="466"/>
      <c r="H49" s="466"/>
      <c r="I49" s="466"/>
      <c r="J49" s="466"/>
      <c r="K49" s="466"/>
      <c r="L49" s="466"/>
      <c r="M49" s="466"/>
      <c r="N49" s="466"/>
      <c r="O49" s="467"/>
    </row>
    <row r="50" spans="1:15" x14ac:dyDescent="0.25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</row>
    <row r="52" spans="1:15" ht="15.75" x14ac:dyDescent="0.25">
      <c r="B52" s="102" t="s">
        <v>61</v>
      </c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</row>
    <row r="53" spans="1:15" ht="15.75" x14ac:dyDescent="0.25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5" ht="15.75" x14ac:dyDescent="0.25">
      <c r="B54" s="102" t="s">
        <v>62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5" ht="15.75" x14ac:dyDescent="0.25">
      <c r="B55" s="102" t="s">
        <v>63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</sheetData>
  <mergeCells count="40">
    <mergeCell ref="A47:B47"/>
    <mergeCell ref="C47:O47"/>
    <mergeCell ref="A48:O48"/>
    <mergeCell ref="B49:O49"/>
    <mergeCell ref="A44:B44"/>
    <mergeCell ref="C44:I44"/>
    <mergeCell ref="J44:O44"/>
    <mergeCell ref="A45:I45"/>
    <mergeCell ref="A46:I46"/>
    <mergeCell ref="N41:O41"/>
    <mergeCell ref="A42:B42"/>
    <mergeCell ref="C42:O42"/>
    <mergeCell ref="A43:B43"/>
    <mergeCell ref="C43:O43"/>
    <mergeCell ref="B36:B40"/>
    <mergeCell ref="N36:O40"/>
    <mergeCell ref="G33:G34"/>
    <mergeCell ref="H33:H34"/>
    <mergeCell ref="I33:I34"/>
    <mergeCell ref="J33:J34"/>
    <mergeCell ref="K33:K34"/>
    <mergeCell ref="A1:O1"/>
    <mergeCell ref="A2:O2"/>
    <mergeCell ref="C3:M3"/>
    <mergeCell ref="A4:A5"/>
    <mergeCell ref="B4:B5"/>
    <mergeCell ref="A14:B14"/>
    <mergeCell ref="C14:O16"/>
    <mergeCell ref="A15:A16"/>
    <mergeCell ref="B15:B16"/>
    <mergeCell ref="A33:A34"/>
    <mergeCell ref="B33:B34"/>
    <mergeCell ref="C33:C34"/>
    <mergeCell ref="D33:D34"/>
    <mergeCell ref="E33:E34"/>
    <mergeCell ref="F33:F34"/>
    <mergeCell ref="L33:L34"/>
    <mergeCell ref="M33:M34"/>
    <mergeCell ref="N33:N34"/>
    <mergeCell ref="O33:O34"/>
  </mergeCells>
  <pageMargins left="0.7" right="0.7" top="0.75" bottom="0.75" header="0.3" footer="0.3"/>
  <pageSetup paperSize="9" orientation="portrait" horizontalDpi="4294967293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G16" sqref="G16"/>
    </sheetView>
  </sheetViews>
  <sheetFormatPr baseColWidth="10" defaultRowHeight="15" x14ac:dyDescent="0.25"/>
  <cols>
    <col min="1" max="1" width="9" customWidth="1"/>
    <col min="2" max="2" width="42.7109375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611" t="s">
        <v>64</v>
      </c>
      <c r="B2" s="612"/>
      <c r="C2" s="612"/>
      <c r="D2" s="612"/>
      <c r="E2" s="613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264" t="s">
        <v>138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158</v>
      </c>
      <c r="D5" s="106"/>
      <c r="E5" s="595"/>
    </row>
    <row r="6" spans="1:5" ht="18.75" thickBot="1" x14ac:dyDescent="0.3">
      <c r="A6" s="107" t="s">
        <v>67</v>
      </c>
      <c r="B6" s="265" t="s">
        <v>68</v>
      </c>
      <c r="C6" s="266">
        <v>4</v>
      </c>
      <c r="D6" s="110"/>
      <c r="E6" s="111">
        <f>C6/4</f>
        <v>1</v>
      </c>
    </row>
    <row r="7" spans="1:5" ht="18.75" thickBot="1" x14ac:dyDescent="0.3">
      <c r="A7" s="112" t="s">
        <v>69</v>
      </c>
      <c r="B7" s="267" t="s">
        <v>70</v>
      </c>
      <c r="C7" s="268">
        <v>4</v>
      </c>
      <c r="D7" s="115"/>
      <c r="E7" s="111">
        <f t="shared" ref="E7:E13" si="0">C7/4</f>
        <v>1</v>
      </c>
    </row>
    <row r="8" spans="1:5" ht="18.75" thickBot="1" x14ac:dyDescent="0.3">
      <c r="A8" s="112" t="s">
        <v>71</v>
      </c>
      <c r="B8" s="267" t="s">
        <v>72</v>
      </c>
      <c r="C8" s="268">
        <v>4</v>
      </c>
      <c r="D8" s="115"/>
      <c r="E8" s="111">
        <f t="shared" si="0"/>
        <v>1</v>
      </c>
    </row>
    <row r="9" spans="1:5" ht="18.75" thickBot="1" x14ac:dyDescent="0.3">
      <c r="A9" s="112" t="s">
        <v>73</v>
      </c>
      <c r="B9" s="267" t="s">
        <v>74</v>
      </c>
      <c r="C9" s="268"/>
      <c r="D9" s="115"/>
      <c r="E9" s="111">
        <f t="shared" si="0"/>
        <v>0</v>
      </c>
    </row>
    <row r="10" spans="1:5" ht="18.75" thickBot="1" x14ac:dyDescent="0.3">
      <c r="A10" s="112" t="s">
        <v>75</v>
      </c>
      <c r="B10" s="267" t="s">
        <v>111</v>
      </c>
      <c r="C10" s="268"/>
      <c r="D10" s="115"/>
      <c r="E10" s="111">
        <f t="shared" si="0"/>
        <v>0</v>
      </c>
    </row>
    <row r="11" spans="1:5" ht="18.75" thickBot="1" x14ac:dyDescent="0.3">
      <c r="A11" s="112" t="s">
        <v>39</v>
      </c>
      <c r="B11" s="267" t="s">
        <v>159</v>
      </c>
      <c r="C11" s="268"/>
      <c r="D11" s="115"/>
      <c r="E11" s="111">
        <f t="shared" si="0"/>
        <v>0</v>
      </c>
    </row>
    <row r="12" spans="1:5" ht="18.75" thickBot="1" x14ac:dyDescent="0.3">
      <c r="A12" s="112" t="s">
        <v>77</v>
      </c>
      <c r="B12" s="267" t="s">
        <v>78</v>
      </c>
      <c r="C12" s="269"/>
      <c r="D12" s="115"/>
      <c r="E12" s="111">
        <f t="shared" si="0"/>
        <v>0</v>
      </c>
    </row>
    <row r="13" spans="1:5" ht="18.75" thickBot="1" x14ac:dyDescent="0.3">
      <c r="A13" s="270" t="s">
        <v>79</v>
      </c>
      <c r="B13" s="271" t="s">
        <v>80</v>
      </c>
      <c r="C13" s="272">
        <v>4</v>
      </c>
      <c r="D13" s="273"/>
      <c r="E13" s="121">
        <f t="shared" si="0"/>
        <v>1</v>
      </c>
    </row>
    <row r="14" spans="1:5" ht="18.75" thickBot="1" x14ac:dyDescent="0.3">
      <c r="A14" s="122"/>
      <c r="B14" s="123" t="s">
        <v>81</v>
      </c>
      <c r="C14" s="124">
        <f>SUM(C6:C13)</f>
        <v>16</v>
      </c>
      <c r="D14" s="125"/>
      <c r="E14" s="126"/>
    </row>
    <row r="15" spans="1:5" x14ac:dyDescent="0.25">
      <c r="A15" s="569"/>
      <c r="B15" s="571" t="s">
        <v>31</v>
      </c>
      <c r="C15" s="573"/>
      <c r="D15" s="574"/>
      <c r="E15" s="575"/>
    </row>
    <row r="16" spans="1:5" ht="15.75" thickBot="1" x14ac:dyDescent="0.3">
      <c r="A16" s="570"/>
      <c r="B16" s="572"/>
      <c r="C16" s="576"/>
      <c r="D16" s="577"/>
      <c r="E16" s="578"/>
    </row>
    <row r="17" spans="1:5" ht="18.75" thickBot="1" x14ac:dyDescent="0.3">
      <c r="A17" s="127" t="s">
        <v>32</v>
      </c>
      <c r="B17" s="128" t="s">
        <v>82</v>
      </c>
      <c r="C17" s="274">
        <v>4</v>
      </c>
      <c r="D17" s="130"/>
      <c r="E17" s="111">
        <f>C17/4</f>
        <v>1</v>
      </c>
    </row>
    <row r="18" spans="1:5" ht="18.75" thickBot="1" x14ac:dyDescent="0.3">
      <c r="A18" s="131" t="s">
        <v>34</v>
      </c>
      <c r="B18" s="132" t="s">
        <v>83</v>
      </c>
      <c r="C18" s="275">
        <v>4</v>
      </c>
      <c r="D18" s="130"/>
      <c r="E18" s="111">
        <f t="shared" ref="E18:E23" si="1">C18/4</f>
        <v>1</v>
      </c>
    </row>
    <row r="19" spans="1:5" ht="18.75" thickBot="1" x14ac:dyDescent="0.3">
      <c r="A19" s="131" t="s">
        <v>35</v>
      </c>
      <c r="B19" s="132" t="s">
        <v>84</v>
      </c>
      <c r="C19" s="275">
        <v>3</v>
      </c>
      <c r="D19" s="130"/>
      <c r="E19" s="111">
        <f t="shared" si="1"/>
        <v>0.75</v>
      </c>
    </row>
    <row r="20" spans="1:5" ht="18.75" thickBot="1" x14ac:dyDescent="0.3">
      <c r="A20" s="131" t="s">
        <v>37</v>
      </c>
      <c r="B20" s="132" t="s">
        <v>160</v>
      </c>
      <c r="C20" s="276">
        <v>2</v>
      </c>
      <c r="D20" s="135"/>
      <c r="E20" s="111">
        <f t="shared" si="1"/>
        <v>0.5</v>
      </c>
    </row>
    <row r="21" spans="1:5" ht="18.75" thickBot="1" x14ac:dyDescent="0.3">
      <c r="A21" s="131" t="s">
        <v>39</v>
      </c>
      <c r="B21" s="132" t="s">
        <v>135</v>
      </c>
      <c r="C21" s="275">
        <v>2</v>
      </c>
      <c r="D21" s="130"/>
      <c r="E21" s="111">
        <f t="shared" si="1"/>
        <v>0.5</v>
      </c>
    </row>
    <row r="22" spans="1:5" ht="18.75" thickBot="1" x14ac:dyDescent="0.3">
      <c r="A22" s="131" t="s">
        <v>41</v>
      </c>
      <c r="B22" s="132" t="s">
        <v>87</v>
      </c>
      <c r="C22" s="276">
        <v>4</v>
      </c>
      <c r="D22" s="135"/>
      <c r="E22" s="111">
        <f t="shared" si="1"/>
        <v>1</v>
      </c>
    </row>
    <row r="23" spans="1:5" ht="18.75" thickBot="1" x14ac:dyDescent="0.3">
      <c r="A23" s="131" t="s">
        <v>43</v>
      </c>
      <c r="B23" s="132" t="s">
        <v>126</v>
      </c>
      <c r="C23" s="277"/>
      <c r="D23" s="278"/>
      <c r="E23" s="111">
        <f t="shared" si="1"/>
        <v>0</v>
      </c>
    </row>
    <row r="24" spans="1:5" ht="18.75" thickBot="1" x14ac:dyDescent="0.3">
      <c r="A24" s="138"/>
      <c r="B24" s="139" t="s">
        <v>45</v>
      </c>
      <c r="C24" s="124">
        <f>SUM(C16:C23)</f>
        <v>19</v>
      </c>
      <c r="D24" s="141"/>
      <c r="E24" s="142"/>
    </row>
    <row r="25" spans="1:5" ht="21" thickBot="1" x14ac:dyDescent="0.3">
      <c r="A25" s="143"/>
      <c r="B25" s="144" t="s">
        <v>46</v>
      </c>
      <c r="C25" s="279">
        <f>SUM(C14+C24)</f>
        <v>35</v>
      </c>
      <c r="D25" s="280"/>
      <c r="E25" s="147"/>
    </row>
    <row r="26" spans="1:5" ht="15.75" thickBot="1" x14ac:dyDescent="0.3">
      <c r="A26" s="148"/>
      <c r="B26" s="149"/>
      <c r="C26" s="149"/>
      <c r="D26" s="149"/>
      <c r="E26" s="150"/>
    </row>
    <row r="27" spans="1:5" x14ac:dyDescent="0.25">
      <c r="A27" s="148"/>
      <c r="B27" s="151" t="s">
        <v>47</v>
      </c>
      <c r="C27" s="281">
        <v>7</v>
      </c>
      <c r="D27" s="153"/>
      <c r="E27" s="150"/>
    </row>
    <row r="28" spans="1:5" x14ac:dyDescent="0.25">
      <c r="A28" s="148"/>
      <c r="B28" s="154"/>
      <c r="C28" s="282">
        <v>14</v>
      </c>
      <c r="D28" s="156"/>
      <c r="E28" s="150"/>
    </row>
    <row r="29" spans="1:5" x14ac:dyDescent="0.25">
      <c r="A29" s="148"/>
      <c r="B29" s="154"/>
      <c r="C29" s="282">
        <v>21</v>
      </c>
      <c r="D29" s="156"/>
      <c r="E29" s="150"/>
    </row>
    <row r="30" spans="1:5" x14ac:dyDescent="0.25">
      <c r="A30" s="148"/>
      <c r="B30" s="154"/>
      <c r="C30" s="282">
        <v>28</v>
      </c>
      <c r="D30" s="156"/>
      <c r="E30" s="150"/>
    </row>
    <row r="31" spans="1:5" ht="18.75" thickBot="1" x14ac:dyDescent="0.3">
      <c r="A31" s="579"/>
      <c r="B31" s="580"/>
      <c r="C31" s="581"/>
      <c r="D31" s="581"/>
      <c r="E31" s="582"/>
    </row>
    <row r="32" spans="1:5" x14ac:dyDescent="0.25">
      <c r="A32" s="543"/>
      <c r="B32" s="545" t="s">
        <v>48</v>
      </c>
      <c r="C32" s="547">
        <v>4</v>
      </c>
      <c r="D32" s="549"/>
      <c r="E32" s="551"/>
    </row>
    <row r="33" spans="1:5" ht="15.75" thickBot="1" x14ac:dyDescent="0.3">
      <c r="A33" s="544"/>
      <c r="B33" s="546"/>
      <c r="C33" s="548"/>
      <c r="D33" s="550"/>
      <c r="E33" s="552"/>
    </row>
    <row r="34" spans="1:5" ht="15.75" thickBot="1" x14ac:dyDescent="0.3">
      <c r="A34" s="148"/>
      <c r="B34" s="154"/>
      <c r="C34" s="160"/>
      <c r="D34" s="154"/>
      <c r="E34" s="150"/>
    </row>
    <row r="35" spans="1:5" x14ac:dyDescent="0.25">
      <c r="A35" s="148"/>
      <c r="B35" s="553" t="s">
        <v>49</v>
      </c>
      <c r="C35" s="161"/>
      <c r="D35" s="556" t="s">
        <v>161</v>
      </c>
      <c r="E35" s="557"/>
    </row>
    <row r="36" spans="1:5" x14ac:dyDescent="0.25">
      <c r="A36" s="148"/>
      <c r="B36" s="554"/>
      <c r="C36" s="162"/>
      <c r="D36" s="558"/>
      <c r="E36" s="559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ht="15.75" thickBot="1" x14ac:dyDescent="0.3">
      <c r="A39" s="148"/>
      <c r="B39" s="555"/>
      <c r="C39" s="158"/>
      <c r="D39" s="560"/>
      <c r="E39" s="561"/>
    </row>
    <row r="40" spans="1:5" ht="16.5" thickBot="1" x14ac:dyDescent="0.3">
      <c r="A40" s="163"/>
      <c r="B40" s="163"/>
      <c r="C40" s="164">
        <v>0</v>
      </c>
      <c r="D40" s="562"/>
      <c r="E40" s="563"/>
    </row>
    <row r="41" spans="1:5" ht="15.75" thickBot="1" x14ac:dyDescent="0.3">
      <c r="A41" s="567" t="s">
        <v>162</v>
      </c>
      <c r="B41" s="568"/>
      <c r="C41" s="540" t="s">
        <v>163</v>
      </c>
      <c r="D41" s="541"/>
      <c r="E41" s="542"/>
    </row>
    <row r="42" spans="1:5" ht="15.75" thickBot="1" x14ac:dyDescent="0.3">
      <c r="A42" s="527" t="s">
        <v>164</v>
      </c>
      <c r="B42" s="528"/>
      <c r="C42" s="540" t="s">
        <v>165</v>
      </c>
      <c r="D42" s="541"/>
      <c r="E42" s="542"/>
    </row>
    <row r="43" spans="1:5" ht="15.75" thickBot="1" x14ac:dyDescent="0.3">
      <c r="A43" s="527" t="s">
        <v>89</v>
      </c>
      <c r="B43" s="528"/>
      <c r="C43" s="245" t="s">
        <v>90</v>
      </c>
      <c r="D43" s="166"/>
      <c r="E43" s="167"/>
    </row>
    <row r="44" spans="1:5" ht="15.75" thickBot="1" x14ac:dyDescent="0.3">
      <c r="A44" s="529" t="s">
        <v>166</v>
      </c>
      <c r="B44" s="530"/>
      <c r="C44" s="530"/>
      <c r="D44" s="531"/>
      <c r="E44" s="532"/>
    </row>
    <row r="45" spans="1:5" ht="15.75" thickBot="1" x14ac:dyDescent="0.3">
      <c r="A45" s="529"/>
      <c r="B45" s="530"/>
      <c r="C45" s="530"/>
      <c r="D45" s="533" t="s">
        <v>167</v>
      </c>
      <c r="E45" s="534"/>
    </row>
    <row r="46" spans="1:5" ht="20.25" thickBot="1" x14ac:dyDescent="0.3">
      <c r="A46" s="614" t="s">
        <v>59</v>
      </c>
      <c r="B46" s="615"/>
      <c r="C46" s="537" t="s">
        <v>146</v>
      </c>
      <c r="D46" s="538"/>
      <c r="E46" s="539"/>
    </row>
  </sheetData>
  <mergeCells count="30">
    <mergeCell ref="A46:B46"/>
    <mergeCell ref="C46:E46"/>
    <mergeCell ref="B35:B39"/>
    <mergeCell ref="D35:E39"/>
    <mergeCell ref="D40:E40"/>
    <mergeCell ref="A41:B41"/>
    <mergeCell ref="C41:E41"/>
    <mergeCell ref="A42:B42"/>
    <mergeCell ref="C42:E42"/>
    <mergeCell ref="A43:B43"/>
    <mergeCell ref="A44:C44"/>
    <mergeCell ref="D44:E44"/>
    <mergeCell ref="A45:C45"/>
    <mergeCell ref="D45:E45"/>
    <mergeCell ref="A15:A16"/>
    <mergeCell ref="B15:B16"/>
    <mergeCell ref="C15:E16"/>
    <mergeCell ref="A31:B31"/>
    <mergeCell ref="C31:E31"/>
    <mergeCell ref="A32:A33"/>
    <mergeCell ref="B32:B33"/>
    <mergeCell ref="C32:C33"/>
    <mergeCell ref="D32:D33"/>
    <mergeCell ref="E32:E33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H18" sqref="G18:H18"/>
    </sheetView>
  </sheetViews>
  <sheetFormatPr baseColWidth="10" defaultRowHeight="15" x14ac:dyDescent="0.25"/>
  <cols>
    <col min="1" max="1" width="9" customWidth="1"/>
    <col min="2" max="2" width="42.7109375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168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100</v>
      </c>
      <c r="D5" s="106"/>
      <c r="E5" s="595"/>
    </row>
    <row r="6" spans="1:5" ht="18.75" thickBot="1" x14ac:dyDescent="0.3">
      <c r="A6" s="107" t="s">
        <v>67</v>
      </c>
      <c r="B6" s="284" t="s">
        <v>68</v>
      </c>
      <c r="C6" s="206">
        <v>2</v>
      </c>
      <c r="D6" s="110"/>
      <c r="E6" s="111">
        <f>C6/4</f>
        <v>0.5</v>
      </c>
    </row>
    <row r="7" spans="1:5" ht="18.75" thickBot="1" x14ac:dyDescent="0.3">
      <c r="A7" s="112" t="s">
        <v>69</v>
      </c>
      <c r="B7" s="285" t="s">
        <v>70</v>
      </c>
      <c r="C7" s="200">
        <v>4</v>
      </c>
      <c r="D7" s="115"/>
      <c r="E7" s="111">
        <f t="shared" ref="E7:E12" si="0">C7/4</f>
        <v>1</v>
      </c>
    </row>
    <row r="8" spans="1:5" ht="18.75" thickBot="1" x14ac:dyDescent="0.3">
      <c r="A8" s="112" t="s">
        <v>71</v>
      </c>
      <c r="B8" s="285" t="s">
        <v>72</v>
      </c>
      <c r="C8" s="200">
        <v>2</v>
      </c>
      <c r="D8" s="115"/>
      <c r="E8" s="111">
        <f t="shared" si="0"/>
        <v>0.5</v>
      </c>
    </row>
    <row r="9" spans="1:5" ht="18.75" thickBot="1" x14ac:dyDescent="0.3">
      <c r="A9" s="112" t="s">
        <v>73</v>
      </c>
      <c r="B9" s="285" t="s">
        <v>74</v>
      </c>
      <c r="C9" s="200"/>
      <c r="D9" s="115"/>
      <c r="E9" s="111">
        <f t="shared" si="0"/>
        <v>0</v>
      </c>
    </row>
    <row r="10" spans="1:5" ht="18.75" thickBot="1" x14ac:dyDescent="0.3">
      <c r="A10" s="112" t="s">
        <v>75</v>
      </c>
      <c r="B10" s="286" t="s">
        <v>76</v>
      </c>
      <c r="C10" s="200"/>
      <c r="D10" s="115"/>
      <c r="E10" s="111">
        <f t="shared" si="0"/>
        <v>0</v>
      </c>
    </row>
    <row r="11" spans="1:5" ht="18.75" thickBot="1" x14ac:dyDescent="0.3">
      <c r="A11" s="112" t="s">
        <v>77</v>
      </c>
      <c r="B11" s="285" t="s">
        <v>78</v>
      </c>
      <c r="C11" s="209"/>
      <c r="D11" s="115"/>
      <c r="E11" s="111">
        <f t="shared" si="0"/>
        <v>0</v>
      </c>
    </row>
    <row r="12" spans="1:5" ht="18" x14ac:dyDescent="0.25">
      <c r="A12" s="117" t="s">
        <v>79</v>
      </c>
      <c r="B12" s="287" t="s">
        <v>80</v>
      </c>
      <c r="C12" s="201">
        <v>4</v>
      </c>
      <c r="D12" s="120"/>
      <c r="E12" s="11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12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3</v>
      </c>
      <c r="D16" s="130"/>
      <c r="E16" s="111">
        <f>C16/4</f>
        <v>0.75</v>
      </c>
    </row>
    <row r="17" spans="1:5" ht="18.75" thickBot="1" x14ac:dyDescent="0.3">
      <c r="A17" s="131" t="s">
        <v>34</v>
      </c>
      <c r="B17" s="132" t="s">
        <v>83</v>
      </c>
      <c r="C17" s="133">
        <v>4</v>
      </c>
      <c r="D17" s="130"/>
      <c r="E17" s="111">
        <f t="shared" ref="E17:E21" si="1">C17/4</f>
        <v>1</v>
      </c>
    </row>
    <row r="18" spans="1:5" ht="18.75" thickBot="1" x14ac:dyDescent="0.3">
      <c r="A18" s="131" t="s">
        <v>35</v>
      </c>
      <c r="B18" s="132" t="s">
        <v>84</v>
      </c>
      <c r="C18" s="133">
        <v>1</v>
      </c>
      <c r="D18" s="130"/>
      <c r="E18" s="288">
        <f t="shared" si="1"/>
        <v>0.25</v>
      </c>
    </row>
    <row r="19" spans="1:5" ht="18.75" thickBot="1" x14ac:dyDescent="0.3">
      <c r="A19" s="131" t="s">
        <v>37</v>
      </c>
      <c r="B19" s="132" t="s">
        <v>169</v>
      </c>
      <c r="C19" s="133"/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135</v>
      </c>
      <c r="C20" s="133">
        <v>4</v>
      </c>
      <c r="D20" s="130"/>
      <c r="E20" s="111">
        <f t="shared" si="1"/>
        <v>1</v>
      </c>
    </row>
    <row r="21" spans="1:5" ht="18.75" thickBot="1" x14ac:dyDescent="0.3">
      <c r="A21" s="131" t="s">
        <v>41</v>
      </c>
      <c r="B21" s="132" t="s">
        <v>87</v>
      </c>
      <c r="C21" s="134">
        <v>4</v>
      </c>
      <c r="D21" s="135"/>
      <c r="E21" s="111">
        <f t="shared" si="1"/>
        <v>1</v>
      </c>
    </row>
    <row r="22" spans="1:5" ht="18" x14ac:dyDescent="0.25">
      <c r="A22" s="131" t="s">
        <v>43</v>
      </c>
      <c r="B22" s="132" t="s">
        <v>126</v>
      </c>
      <c r="C22" s="136"/>
      <c r="D22" s="137"/>
      <c r="E22" s="111">
        <f t="shared" ref="E22" si="2">C22/3</f>
        <v>0</v>
      </c>
    </row>
    <row r="23" spans="1:5" ht="18.75" thickBot="1" x14ac:dyDescent="0.3">
      <c r="A23" s="138"/>
      <c r="B23" s="139" t="s">
        <v>45</v>
      </c>
      <c r="C23" s="140">
        <f>SUM(C16:C22)</f>
        <v>16</v>
      </c>
      <c r="D23" s="141"/>
      <c r="E23" s="142"/>
    </row>
    <row r="24" spans="1:5" ht="21" thickBot="1" x14ac:dyDescent="0.3">
      <c r="A24" s="143"/>
      <c r="B24" s="144" t="s">
        <v>46</v>
      </c>
      <c r="C24" s="262">
        <f>SUM(C13+C23)</f>
        <v>28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207">
        <v>4</v>
      </c>
      <c r="D26" s="153"/>
      <c r="E26" s="150"/>
    </row>
    <row r="27" spans="1:5" x14ac:dyDescent="0.25">
      <c r="A27" s="148"/>
      <c r="B27" s="154"/>
      <c r="C27" s="208">
        <v>11</v>
      </c>
      <c r="D27" s="156"/>
      <c r="E27" s="150"/>
    </row>
    <row r="28" spans="1:5" x14ac:dyDescent="0.25">
      <c r="A28" s="148"/>
      <c r="B28" s="154"/>
      <c r="C28" s="208">
        <v>18</v>
      </c>
      <c r="D28" s="156"/>
      <c r="E28" s="150"/>
    </row>
    <row r="29" spans="1:5" x14ac:dyDescent="0.25">
      <c r="A29" s="148"/>
      <c r="B29" s="154"/>
      <c r="C29" s="289">
        <v>25</v>
      </c>
      <c r="D29" s="156"/>
      <c r="E29" s="150"/>
    </row>
    <row r="30" spans="1:5" ht="18.75" thickBot="1" x14ac:dyDescent="0.3">
      <c r="A30" s="579"/>
      <c r="B30" s="580"/>
      <c r="C30" s="581"/>
      <c r="D30" s="581"/>
      <c r="E30" s="582"/>
    </row>
    <row r="31" spans="1:5" x14ac:dyDescent="0.25">
      <c r="A31" s="543"/>
      <c r="B31" s="545" t="s">
        <v>48</v>
      </c>
      <c r="C31" s="547">
        <v>4</v>
      </c>
      <c r="D31" s="549"/>
      <c r="E31" s="551"/>
    </row>
    <row r="32" spans="1:5" ht="15.75" thickBot="1" x14ac:dyDescent="0.3">
      <c r="A32" s="544"/>
      <c r="B32" s="546"/>
      <c r="C32" s="548"/>
      <c r="D32" s="550"/>
      <c r="E32" s="552"/>
    </row>
    <row r="33" spans="1:5" ht="15.75" thickBot="1" x14ac:dyDescent="0.3">
      <c r="A33" s="148"/>
      <c r="B33" s="154"/>
      <c r="C33" s="160"/>
      <c r="D33" s="154"/>
      <c r="E33" s="150"/>
    </row>
    <row r="34" spans="1:5" x14ac:dyDescent="0.25">
      <c r="A34" s="148"/>
      <c r="B34" s="553" t="s">
        <v>49</v>
      </c>
      <c r="C34" s="161"/>
      <c r="D34" s="556" t="s">
        <v>50</v>
      </c>
      <c r="E34" s="557"/>
    </row>
    <row r="35" spans="1:5" x14ac:dyDescent="0.25">
      <c r="A35" s="148"/>
      <c r="B35" s="554"/>
      <c r="C35" s="162"/>
      <c r="D35" s="558"/>
      <c r="E35" s="559"/>
    </row>
    <row r="36" spans="1:5" x14ac:dyDescent="0.25">
      <c r="A36" s="148"/>
      <c r="B36" s="554"/>
      <c r="C36" s="162"/>
      <c r="D36" s="558"/>
      <c r="E36" s="559"/>
    </row>
    <row r="37" spans="1:5" ht="15.75" thickBot="1" x14ac:dyDescent="0.3">
      <c r="A37" s="148"/>
      <c r="B37" s="554"/>
      <c r="C37" s="162"/>
      <c r="D37" s="558"/>
      <c r="E37" s="559"/>
    </row>
    <row r="38" spans="1:5" ht="16.5" thickBot="1" x14ac:dyDescent="0.3">
      <c r="A38" s="163"/>
      <c r="B38" s="163"/>
      <c r="C38" s="164">
        <v>0</v>
      </c>
      <c r="D38" s="562">
        <f>SUM(C38:C38)</f>
        <v>0</v>
      </c>
      <c r="E38" s="563"/>
    </row>
    <row r="39" spans="1:5" ht="15.75" thickBot="1" x14ac:dyDescent="0.3">
      <c r="A39" s="567" t="s">
        <v>170</v>
      </c>
      <c r="B39" s="568"/>
      <c r="C39" s="540" t="s">
        <v>171</v>
      </c>
      <c r="D39" s="541"/>
      <c r="E39" s="542"/>
    </row>
    <row r="40" spans="1:5" ht="15.75" thickBot="1" x14ac:dyDescent="0.3">
      <c r="A40" s="527" t="s">
        <v>172</v>
      </c>
      <c r="B40" s="528"/>
      <c r="C40" s="540"/>
      <c r="D40" s="541"/>
      <c r="E40" s="542"/>
    </row>
    <row r="41" spans="1:5" ht="15.75" thickBot="1" x14ac:dyDescent="0.3">
      <c r="A41" s="527" t="s">
        <v>89</v>
      </c>
      <c r="B41" s="528"/>
      <c r="C41" s="263" t="s">
        <v>90</v>
      </c>
      <c r="D41" s="166"/>
      <c r="E41" s="167"/>
    </row>
    <row r="42" spans="1:5" ht="15.75" thickBot="1" x14ac:dyDescent="0.3">
      <c r="A42" s="529" t="s">
        <v>173</v>
      </c>
      <c r="B42" s="530"/>
      <c r="C42" s="530"/>
      <c r="D42" s="531"/>
      <c r="E42" s="532"/>
    </row>
    <row r="43" spans="1:5" ht="15.75" thickBot="1" x14ac:dyDescent="0.3">
      <c r="A43" s="529"/>
      <c r="B43" s="530"/>
      <c r="C43" s="530"/>
      <c r="D43" s="533" t="s">
        <v>174</v>
      </c>
      <c r="E43" s="534"/>
    </row>
    <row r="44" spans="1:5" ht="20.25" thickBot="1" x14ac:dyDescent="0.3">
      <c r="A44" s="535" t="s">
        <v>59</v>
      </c>
      <c r="B44" s="536"/>
      <c r="C44" s="537" t="s">
        <v>146</v>
      </c>
      <c r="D44" s="538"/>
      <c r="E44" s="539"/>
    </row>
  </sheetData>
  <mergeCells count="30">
    <mergeCell ref="A1:E1"/>
    <mergeCell ref="A2:E2"/>
    <mergeCell ref="A3:E3"/>
    <mergeCell ref="A4:A5"/>
    <mergeCell ref="B4:B5"/>
    <mergeCell ref="E4:E5"/>
    <mergeCell ref="A31:A32"/>
    <mergeCell ref="B31:B32"/>
    <mergeCell ref="C31:C32"/>
    <mergeCell ref="D31:D32"/>
    <mergeCell ref="E31:E32"/>
    <mergeCell ref="A14:A15"/>
    <mergeCell ref="B14:B15"/>
    <mergeCell ref="C14:E15"/>
    <mergeCell ref="A30:B30"/>
    <mergeCell ref="C30:E30"/>
    <mergeCell ref="A44:B44"/>
    <mergeCell ref="C44:E44"/>
    <mergeCell ref="B34:B37"/>
    <mergeCell ref="D34:E37"/>
    <mergeCell ref="D38:E38"/>
    <mergeCell ref="A39:B39"/>
    <mergeCell ref="C39:E39"/>
    <mergeCell ref="A40:B40"/>
    <mergeCell ref="C40:E40"/>
    <mergeCell ref="A41:B41"/>
    <mergeCell ref="A42:C42"/>
    <mergeCell ref="D42:E42"/>
    <mergeCell ref="A43:C43"/>
    <mergeCell ref="D43:E4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F10" sqref="F10"/>
    </sheetView>
  </sheetViews>
  <sheetFormatPr baseColWidth="10" defaultRowHeight="15" x14ac:dyDescent="0.25"/>
  <cols>
    <col min="1" max="1" width="9" customWidth="1"/>
    <col min="2" max="2" width="42.7109375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138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99</v>
      </c>
      <c r="D5" s="106"/>
      <c r="E5" s="595"/>
    </row>
    <row r="6" spans="1:5" ht="18.75" thickBot="1" x14ac:dyDescent="0.3">
      <c r="A6" s="291" t="s">
        <v>67</v>
      </c>
      <c r="B6" s="292" t="s">
        <v>68</v>
      </c>
      <c r="C6" s="293">
        <v>4</v>
      </c>
      <c r="D6" s="110"/>
      <c r="E6" s="111">
        <f>C6/4</f>
        <v>1</v>
      </c>
    </row>
    <row r="7" spans="1:5" ht="18.75" thickBot="1" x14ac:dyDescent="0.3">
      <c r="A7" s="117" t="s">
        <v>69</v>
      </c>
      <c r="B7" s="294" t="s">
        <v>70</v>
      </c>
      <c r="C7" s="295">
        <v>4</v>
      </c>
      <c r="D7" s="115"/>
      <c r="E7" s="111">
        <f t="shared" ref="E7:E12" si="0">C7/4</f>
        <v>1</v>
      </c>
    </row>
    <row r="8" spans="1:5" ht="18.75" thickBot="1" x14ac:dyDescent="0.3">
      <c r="A8" s="117" t="s">
        <v>71</v>
      </c>
      <c r="B8" s="294" t="s">
        <v>72</v>
      </c>
      <c r="C8" s="295">
        <v>3</v>
      </c>
      <c r="D8" s="115"/>
      <c r="E8" s="111">
        <f t="shared" si="0"/>
        <v>0.75</v>
      </c>
    </row>
    <row r="9" spans="1:5" ht="18.75" thickBot="1" x14ac:dyDescent="0.3">
      <c r="A9" s="117" t="s">
        <v>73</v>
      </c>
      <c r="B9" s="294" t="s">
        <v>74</v>
      </c>
      <c r="C9" s="295"/>
      <c r="D9" s="115"/>
      <c r="E9" s="111">
        <f t="shared" si="0"/>
        <v>0</v>
      </c>
    </row>
    <row r="10" spans="1:5" ht="18.75" thickBot="1" x14ac:dyDescent="0.3">
      <c r="A10" s="117" t="s">
        <v>75</v>
      </c>
      <c r="B10" s="296" t="s">
        <v>76</v>
      </c>
      <c r="C10" s="295"/>
      <c r="D10" s="115"/>
      <c r="E10" s="111">
        <f t="shared" si="0"/>
        <v>0</v>
      </c>
    </row>
    <row r="11" spans="1:5" ht="18.75" thickBot="1" x14ac:dyDescent="0.3">
      <c r="A11" s="117" t="s">
        <v>77</v>
      </c>
      <c r="B11" s="294" t="s">
        <v>78</v>
      </c>
      <c r="C11" s="297"/>
      <c r="D11" s="115"/>
      <c r="E11" s="111">
        <f t="shared" si="0"/>
        <v>0</v>
      </c>
    </row>
    <row r="12" spans="1:5" ht="18.75" thickBot="1" x14ac:dyDescent="0.3">
      <c r="A12" s="117" t="s">
        <v>79</v>
      </c>
      <c r="B12" s="298" t="s">
        <v>80</v>
      </c>
      <c r="C12" s="295">
        <v>3</v>
      </c>
      <c r="D12" s="120"/>
      <c r="E12" s="111">
        <f t="shared" si="0"/>
        <v>0.75</v>
      </c>
    </row>
    <row r="13" spans="1:5" ht="18.75" thickBot="1" x14ac:dyDescent="0.3">
      <c r="A13" s="122"/>
      <c r="B13" s="299" t="s">
        <v>81</v>
      </c>
      <c r="C13" s="124">
        <f>SUM(C6:C12)</f>
        <v>14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253" t="s">
        <v>82</v>
      </c>
      <c r="C16" s="129">
        <v>3</v>
      </c>
      <c r="D16" s="130"/>
      <c r="E16" s="111">
        <f>C16/4</f>
        <v>0.75</v>
      </c>
    </row>
    <row r="17" spans="1:5" ht="18.75" thickBot="1" x14ac:dyDescent="0.3">
      <c r="A17" s="131" t="s">
        <v>34</v>
      </c>
      <c r="B17" s="256" t="s">
        <v>83</v>
      </c>
      <c r="C17" s="133">
        <v>3</v>
      </c>
      <c r="D17" s="130"/>
      <c r="E17" s="111">
        <f t="shared" ref="E17:E22" si="1">C17/4</f>
        <v>0.75</v>
      </c>
    </row>
    <row r="18" spans="1:5" ht="18.75" thickBot="1" x14ac:dyDescent="0.3">
      <c r="A18" s="131" t="s">
        <v>35</v>
      </c>
      <c r="B18" s="256" t="s">
        <v>84</v>
      </c>
      <c r="C18" s="133"/>
      <c r="D18" s="130"/>
      <c r="E18" s="111">
        <f t="shared" si="1"/>
        <v>0</v>
      </c>
    </row>
    <row r="19" spans="1:5" ht="18.75" thickBot="1" x14ac:dyDescent="0.3">
      <c r="A19" s="131" t="s">
        <v>37</v>
      </c>
      <c r="B19" s="256" t="s">
        <v>175</v>
      </c>
      <c r="C19" s="133">
        <v>2</v>
      </c>
      <c r="D19" s="130"/>
      <c r="E19" s="111">
        <f t="shared" si="1"/>
        <v>0.5</v>
      </c>
    </row>
    <row r="20" spans="1:5" ht="18.75" thickBot="1" x14ac:dyDescent="0.3">
      <c r="A20" s="131" t="s">
        <v>39</v>
      </c>
      <c r="B20" s="256" t="s">
        <v>135</v>
      </c>
      <c r="C20" s="133">
        <v>1</v>
      </c>
      <c r="D20" s="130"/>
      <c r="E20" s="111">
        <f t="shared" si="1"/>
        <v>0.25</v>
      </c>
    </row>
    <row r="21" spans="1:5" ht="18.75" thickBot="1" x14ac:dyDescent="0.3">
      <c r="A21" s="131" t="s">
        <v>41</v>
      </c>
      <c r="B21" s="256" t="s">
        <v>87</v>
      </c>
      <c r="C21" s="134">
        <v>4</v>
      </c>
      <c r="D21" s="135"/>
      <c r="E21" s="111">
        <f t="shared" si="1"/>
        <v>1</v>
      </c>
    </row>
    <row r="22" spans="1:5" ht="18.75" thickBot="1" x14ac:dyDescent="0.3">
      <c r="A22" s="300" t="s">
        <v>43</v>
      </c>
      <c r="B22" s="301" t="s">
        <v>126</v>
      </c>
      <c r="C22" s="302"/>
      <c r="D22" s="303"/>
      <c r="E22" s="121">
        <f t="shared" si="1"/>
        <v>0</v>
      </c>
    </row>
    <row r="23" spans="1:5" ht="18.75" thickBot="1" x14ac:dyDescent="0.3">
      <c r="A23" s="138"/>
      <c r="B23" s="304" t="s">
        <v>45</v>
      </c>
      <c r="C23" s="140">
        <f>SUM(C16:C22)</f>
        <v>13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27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305">
        <v>2</v>
      </c>
      <c r="D26" s="153"/>
      <c r="E26" s="150"/>
    </row>
    <row r="27" spans="1:5" x14ac:dyDescent="0.25">
      <c r="A27" s="148"/>
      <c r="B27" s="154"/>
      <c r="C27" s="306">
        <v>9</v>
      </c>
      <c r="D27" s="156"/>
      <c r="E27" s="150"/>
    </row>
    <row r="28" spans="1:5" x14ac:dyDescent="0.25">
      <c r="A28" s="148"/>
      <c r="B28" s="154"/>
      <c r="C28" s="306">
        <v>23</v>
      </c>
      <c r="D28" s="156"/>
      <c r="E28" s="150"/>
    </row>
    <row r="29" spans="1:5" ht="15.75" thickBot="1" x14ac:dyDescent="0.3">
      <c r="A29" s="148"/>
      <c r="B29" s="154"/>
      <c r="C29" s="307">
        <v>30</v>
      </c>
      <c r="D29" s="159"/>
      <c r="E29" s="150"/>
    </row>
    <row r="30" spans="1:5" ht="18.75" thickBot="1" x14ac:dyDescent="0.3">
      <c r="A30" s="579"/>
      <c r="B30" s="580"/>
      <c r="C30" s="581"/>
      <c r="D30" s="581"/>
      <c r="E30" s="582"/>
    </row>
    <row r="31" spans="1:5" x14ac:dyDescent="0.25">
      <c r="A31" s="543"/>
      <c r="B31" s="545" t="s">
        <v>48</v>
      </c>
      <c r="C31" s="547">
        <v>4</v>
      </c>
      <c r="D31" s="549"/>
      <c r="E31" s="551"/>
    </row>
    <row r="32" spans="1:5" ht="15.75" thickBot="1" x14ac:dyDescent="0.3">
      <c r="A32" s="544"/>
      <c r="B32" s="546"/>
      <c r="C32" s="548"/>
      <c r="D32" s="550"/>
      <c r="E32" s="552"/>
    </row>
    <row r="33" spans="1:5" ht="15.75" thickBot="1" x14ac:dyDescent="0.3">
      <c r="A33" s="148"/>
      <c r="B33" s="154"/>
      <c r="C33" s="160"/>
      <c r="D33" s="154"/>
      <c r="E33" s="150"/>
    </row>
    <row r="34" spans="1:5" x14ac:dyDescent="0.25">
      <c r="A34" s="148"/>
      <c r="B34" s="553" t="s">
        <v>49</v>
      </c>
      <c r="C34" s="161">
        <v>0</v>
      </c>
      <c r="D34" s="556" t="s">
        <v>50</v>
      </c>
      <c r="E34" s="557"/>
    </row>
    <row r="35" spans="1:5" x14ac:dyDescent="0.25">
      <c r="A35" s="148"/>
      <c r="B35" s="554"/>
      <c r="C35" s="162"/>
      <c r="D35" s="558"/>
      <c r="E35" s="559"/>
    </row>
    <row r="36" spans="1:5" x14ac:dyDescent="0.25">
      <c r="A36" s="148"/>
      <c r="B36" s="554"/>
      <c r="C36" s="162"/>
      <c r="D36" s="558"/>
      <c r="E36" s="559"/>
    </row>
    <row r="37" spans="1:5" ht="15.75" thickBot="1" x14ac:dyDescent="0.3">
      <c r="A37" s="148"/>
      <c r="B37" s="554"/>
      <c r="C37" s="162"/>
      <c r="D37" s="558"/>
      <c r="E37" s="559"/>
    </row>
    <row r="38" spans="1:5" ht="16.5" thickBot="1" x14ac:dyDescent="0.3">
      <c r="A38" s="163"/>
      <c r="B38" s="163"/>
      <c r="C38" s="164">
        <v>0</v>
      </c>
      <c r="D38" s="562">
        <f>SUM(C38:C38)</f>
        <v>0</v>
      </c>
      <c r="E38" s="563"/>
    </row>
    <row r="39" spans="1:5" ht="15.75" thickBot="1" x14ac:dyDescent="0.3">
      <c r="A39" s="567" t="s">
        <v>170</v>
      </c>
      <c r="B39" s="568"/>
      <c r="C39" s="540" t="s">
        <v>171</v>
      </c>
      <c r="D39" s="541"/>
      <c r="E39" s="542"/>
    </row>
    <row r="40" spans="1:5" ht="15.75" thickBot="1" x14ac:dyDescent="0.3">
      <c r="A40" s="527" t="s">
        <v>172</v>
      </c>
      <c r="B40" s="528"/>
      <c r="C40" s="540"/>
      <c r="D40" s="541"/>
      <c r="E40" s="542"/>
    </row>
    <row r="41" spans="1:5" ht="15.75" thickBot="1" x14ac:dyDescent="0.3">
      <c r="A41" s="527" t="s">
        <v>89</v>
      </c>
      <c r="B41" s="528"/>
      <c r="C41" s="283" t="s">
        <v>90</v>
      </c>
      <c r="D41" s="166"/>
      <c r="E41" s="167"/>
    </row>
    <row r="42" spans="1:5" ht="15.75" thickBot="1" x14ac:dyDescent="0.3">
      <c r="A42" s="529" t="s">
        <v>176</v>
      </c>
      <c r="B42" s="530"/>
      <c r="C42" s="530"/>
      <c r="D42" s="531"/>
      <c r="E42" s="532"/>
    </row>
    <row r="43" spans="1:5" ht="16.5" thickBot="1" x14ac:dyDescent="0.3">
      <c r="A43" s="529"/>
      <c r="B43" s="530"/>
      <c r="C43" s="530"/>
      <c r="D43" s="616" t="s">
        <v>177</v>
      </c>
      <c r="E43" s="617"/>
    </row>
    <row r="44" spans="1:5" ht="20.25" thickBot="1" x14ac:dyDescent="0.3">
      <c r="A44" s="535" t="s">
        <v>59</v>
      </c>
      <c r="B44" s="536"/>
      <c r="C44" s="537" t="s">
        <v>146</v>
      </c>
      <c r="D44" s="538"/>
      <c r="E44" s="539"/>
    </row>
  </sheetData>
  <mergeCells count="30">
    <mergeCell ref="A44:B44"/>
    <mergeCell ref="C44:E44"/>
    <mergeCell ref="B34:B37"/>
    <mergeCell ref="D34:E37"/>
    <mergeCell ref="D38:E38"/>
    <mergeCell ref="A39:B39"/>
    <mergeCell ref="C39:E39"/>
    <mergeCell ref="A40:B40"/>
    <mergeCell ref="C40:E40"/>
    <mergeCell ref="A41:B41"/>
    <mergeCell ref="A42:C42"/>
    <mergeCell ref="D42:E42"/>
    <mergeCell ref="A43:C43"/>
    <mergeCell ref="D43:E43"/>
    <mergeCell ref="A14:A15"/>
    <mergeCell ref="B14:B15"/>
    <mergeCell ref="C14:E15"/>
    <mergeCell ref="A30:B30"/>
    <mergeCell ref="C30:E30"/>
    <mergeCell ref="A31:A32"/>
    <mergeCell ref="B31:B32"/>
    <mergeCell ref="C31:C32"/>
    <mergeCell ref="D31:D32"/>
    <mergeCell ref="E31:E32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F10" sqref="F10"/>
    </sheetView>
  </sheetViews>
  <sheetFormatPr baseColWidth="10" defaultRowHeight="15" x14ac:dyDescent="0.25"/>
  <cols>
    <col min="1" max="1" width="9" customWidth="1"/>
    <col min="2" max="2" width="42.7109375" customWidth="1"/>
    <col min="3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138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98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247">
        <v>4</v>
      </c>
      <c r="D6" s="110"/>
      <c r="E6" s="111">
        <f>C6/4</f>
        <v>1</v>
      </c>
    </row>
    <row r="7" spans="1:5" ht="19.5" thickBot="1" x14ac:dyDescent="0.3">
      <c r="A7" s="112" t="s">
        <v>69</v>
      </c>
      <c r="B7" s="113" t="s">
        <v>70</v>
      </c>
      <c r="C7" s="249">
        <v>4</v>
      </c>
      <c r="D7" s="115"/>
      <c r="E7" s="111">
        <f t="shared" ref="E7:E12" si="0">C7/4</f>
        <v>1</v>
      </c>
    </row>
    <row r="8" spans="1:5" ht="19.5" thickBot="1" x14ac:dyDescent="0.3">
      <c r="A8" s="112" t="s">
        <v>71</v>
      </c>
      <c r="B8" s="113" t="s">
        <v>72</v>
      </c>
      <c r="C8" s="249">
        <v>3</v>
      </c>
      <c r="D8" s="115"/>
      <c r="E8" s="111">
        <f t="shared" si="0"/>
        <v>0.75</v>
      </c>
    </row>
    <row r="9" spans="1:5" ht="19.5" thickBot="1" x14ac:dyDescent="0.3">
      <c r="A9" s="112" t="s">
        <v>73</v>
      </c>
      <c r="B9" s="113" t="s">
        <v>74</v>
      </c>
      <c r="C9" s="249">
        <v>1</v>
      </c>
      <c r="D9" s="115"/>
      <c r="E9" s="111">
        <f t="shared" si="0"/>
        <v>0.25</v>
      </c>
    </row>
    <row r="10" spans="1:5" ht="19.5" thickBot="1" x14ac:dyDescent="0.3">
      <c r="A10" s="112" t="s">
        <v>75</v>
      </c>
      <c r="B10" s="116" t="s">
        <v>76</v>
      </c>
      <c r="C10" s="249"/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250">
        <v>3</v>
      </c>
      <c r="D11" s="115"/>
      <c r="E11" s="111">
        <f t="shared" si="0"/>
        <v>0.75</v>
      </c>
    </row>
    <row r="12" spans="1:5" ht="18.75" x14ac:dyDescent="0.25">
      <c r="A12" s="117" t="s">
        <v>79</v>
      </c>
      <c r="B12" s="118" t="s">
        <v>80</v>
      </c>
      <c r="C12" s="309">
        <v>4</v>
      </c>
      <c r="D12" s="120"/>
      <c r="E12" s="111">
        <f t="shared" si="0"/>
        <v>1</v>
      </c>
    </row>
    <row r="13" spans="1:5" ht="18.75" thickBot="1" x14ac:dyDescent="0.3">
      <c r="A13" s="122"/>
      <c r="B13" s="123" t="s">
        <v>81</v>
      </c>
      <c r="C13" s="310">
        <f>SUM(C6:C12)</f>
        <v>19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254">
        <v>3</v>
      </c>
      <c r="D16" s="130"/>
      <c r="E16" s="111">
        <f>C16/4</f>
        <v>0.75</v>
      </c>
    </row>
    <row r="17" spans="1:5" ht="18.75" thickBot="1" x14ac:dyDescent="0.3">
      <c r="A17" s="131" t="s">
        <v>34</v>
      </c>
      <c r="B17" s="132" t="s">
        <v>83</v>
      </c>
      <c r="C17" s="257">
        <v>3</v>
      </c>
      <c r="D17" s="130"/>
      <c r="E17" s="111">
        <f t="shared" ref="E17:E22" si="1">C17/4</f>
        <v>0.75</v>
      </c>
    </row>
    <row r="18" spans="1:5" ht="18.75" thickBot="1" x14ac:dyDescent="0.3">
      <c r="A18" s="131" t="s">
        <v>35</v>
      </c>
      <c r="B18" s="132" t="s">
        <v>84</v>
      </c>
      <c r="C18" s="257">
        <v>2</v>
      </c>
      <c r="D18" s="130"/>
      <c r="E18" s="111">
        <f t="shared" si="1"/>
        <v>0.5</v>
      </c>
    </row>
    <row r="19" spans="1:5" ht="18.75" thickBot="1" x14ac:dyDescent="0.3">
      <c r="A19" s="131" t="s">
        <v>37</v>
      </c>
      <c r="B19" s="132" t="s">
        <v>85</v>
      </c>
      <c r="C19" s="257"/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135</v>
      </c>
      <c r="C20" s="257">
        <v>4</v>
      </c>
      <c r="D20" s="130"/>
      <c r="E20" s="111">
        <f t="shared" si="1"/>
        <v>1</v>
      </c>
    </row>
    <row r="21" spans="1:5" ht="18.75" thickBot="1" x14ac:dyDescent="0.3">
      <c r="A21" s="131" t="s">
        <v>41</v>
      </c>
      <c r="B21" s="132" t="s">
        <v>87</v>
      </c>
      <c r="C21" s="258">
        <v>4</v>
      </c>
      <c r="D21" s="135"/>
      <c r="E21" s="111">
        <f t="shared" si="1"/>
        <v>1</v>
      </c>
    </row>
    <row r="22" spans="1:5" ht="18.75" thickBot="1" x14ac:dyDescent="0.3">
      <c r="A22" s="300" t="s">
        <v>43</v>
      </c>
      <c r="B22" s="311" t="s">
        <v>126</v>
      </c>
      <c r="C22" s="312">
        <v>1</v>
      </c>
      <c r="D22" s="303"/>
      <c r="E22" s="121">
        <f t="shared" si="1"/>
        <v>0.25</v>
      </c>
    </row>
    <row r="23" spans="1:5" ht="18.75" thickBot="1" x14ac:dyDescent="0.3">
      <c r="A23" s="138"/>
      <c r="B23" s="313" t="s">
        <v>45</v>
      </c>
      <c r="C23" s="314">
        <f>SUM(C16:C22)</f>
        <v>17</v>
      </c>
      <c r="D23" s="141"/>
      <c r="E23" s="142"/>
    </row>
    <row r="24" spans="1:5" ht="21" thickBot="1" x14ac:dyDescent="0.3">
      <c r="A24" s="143"/>
      <c r="B24" s="144" t="s">
        <v>46</v>
      </c>
      <c r="C24" s="145">
        <v>36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281">
        <v>6</v>
      </c>
      <c r="D26" s="153"/>
      <c r="E26" s="150"/>
    </row>
    <row r="27" spans="1:5" x14ac:dyDescent="0.25">
      <c r="A27" s="148"/>
      <c r="B27" s="154"/>
      <c r="C27" s="282">
        <v>13</v>
      </c>
      <c r="D27" s="156"/>
      <c r="E27" s="150"/>
    </row>
    <row r="28" spans="1:5" x14ac:dyDescent="0.25">
      <c r="A28" s="148"/>
      <c r="B28" s="154"/>
      <c r="C28" s="282">
        <v>20</v>
      </c>
      <c r="D28" s="156"/>
      <c r="E28" s="150"/>
    </row>
    <row r="29" spans="1:5" ht="15.75" thickBot="1" x14ac:dyDescent="0.3">
      <c r="A29" s="148"/>
      <c r="B29" s="154"/>
      <c r="C29" s="315">
        <v>27</v>
      </c>
      <c r="D29" s="156"/>
      <c r="E29" s="150"/>
    </row>
    <row r="30" spans="1:5" x14ac:dyDescent="0.25">
      <c r="A30" s="543"/>
      <c r="B30" s="545" t="s">
        <v>48</v>
      </c>
      <c r="C30" s="547">
        <v>4</v>
      </c>
      <c r="D30" s="549"/>
      <c r="E30" s="551"/>
    </row>
    <row r="31" spans="1:5" ht="15.75" thickBot="1" x14ac:dyDescent="0.3">
      <c r="A31" s="544"/>
      <c r="B31" s="546"/>
      <c r="C31" s="548"/>
      <c r="D31" s="550"/>
      <c r="E31" s="552"/>
    </row>
    <row r="32" spans="1:5" ht="15.75" thickBot="1" x14ac:dyDescent="0.3">
      <c r="A32" s="148"/>
      <c r="B32" s="154"/>
      <c r="C32" s="160"/>
      <c r="D32" s="154"/>
      <c r="E32" s="150"/>
    </row>
    <row r="33" spans="1:5" x14ac:dyDescent="0.25">
      <c r="A33" s="148"/>
      <c r="B33" s="553" t="s">
        <v>49</v>
      </c>
      <c r="C33" s="161">
        <v>0</v>
      </c>
      <c r="D33" s="556" t="s">
        <v>50</v>
      </c>
      <c r="E33" s="557"/>
    </row>
    <row r="34" spans="1:5" x14ac:dyDescent="0.25">
      <c r="A34" s="148"/>
      <c r="B34" s="554"/>
      <c r="C34" s="162"/>
      <c r="D34" s="558"/>
      <c r="E34" s="559"/>
    </row>
    <row r="35" spans="1:5" x14ac:dyDescent="0.25">
      <c r="A35" s="148"/>
      <c r="B35" s="554"/>
      <c r="C35" s="162"/>
      <c r="D35" s="558"/>
      <c r="E35" s="559"/>
    </row>
    <row r="36" spans="1:5" ht="15.75" thickBot="1" x14ac:dyDescent="0.3">
      <c r="A36" s="148"/>
      <c r="B36" s="554"/>
      <c r="C36" s="162"/>
      <c r="D36" s="558"/>
      <c r="E36" s="559"/>
    </row>
    <row r="37" spans="1:5" ht="16.5" thickBot="1" x14ac:dyDescent="0.3">
      <c r="A37" s="163"/>
      <c r="B37" s="163"/>
      <c r="C37" s="164">
        <v>0</v>
      </c>
      <c r="D37" s="562">
        <f>SUM(C37:C37)</f>
        <v>0</v>
      </c>
      <c r="E37" s="563"/>
    </row>
    <row r="38" spans="1:5" ht="15.75" thickBot="1" x14ac:dyDescent="0.3">
      <c r="A38" s="567" t="s">
        <v>170</v>
      </c>
      <c r="B38" s="568"/>
      <c r="C38" s="540" t="s">
        <v>178</v>
      </c>
      <c r="D38" s="541"/>
      <c r="E38" s="542"/>
    </row>
    <row r="39" spans="1:5" ht="15.75" thickBot="1" x14ac:dyDescent="0.3">
      <c r="A39" s="527" t="s">
        <v>172</v>
      </c>
      <c r="B39" s="528"/>
      <c r="C39" s="540"/>
      <c r="D39" s="541"/>
      <c r="E39" s="542"/>
    </row>
    <row r="40" spans="1:5" ht="15.75" thickBot="1" x14ac:dyDescent="0.3">
      <c r="A40" s="527" t="s">
        <v>89</v>
      </c>
      <c r="B40" s="528"/>
      <c r="C40" s="290" t="s">
        <v>90</v>
      </c>
      <c r="D40" s="166"/>
      <c r="E40" s="167"/>
    </row>
    <row r="41" spans="1:5" ht="15.75" thickBot="1" x14ac:dyDescent="0.3">
      <c r="A41" s="529" t="s">
        <v>179</v>
      </c>
      <c r="B41" s="530"/>
      <c r="C41" s="530"/>
      <c r="D41" s="531"/>
      <c r="E41" s="532"/>
    </row>
    <row r="42" spans="1:5" ht="15.75" thickBot="1" x14ac:dyDescent="0.3">
      <c r="A42" s="529"/>
      <c r="B42" s="530"/>
      <c r="C42" s="530"/>
      <c r="D42" s="533" t="s">
        <v>180</v>
      </c>
      <c r="E42" s="534"/>
    </row>
    <row r="43" spans="1:5" ht="20.25" thickBot="1" x14ac:dyDescent="0.3">
      <c r="A43" s="535" t="s">
        <v>59</v>
      </c>
      <c r="B43" s="536"/>
      <c r="C43" s="537" t="s">
        <v>146</v>
      </c>
      <c r="D43" s="538"/>
      <c r="E43" s="539"/>
    </row>
  </sheetData>
  <mergeCells count="28">
    <mergeCell ref="A1:E1"/>
    <mergeCell ref="A2:E2"/>
    <mergeCell ref="A3:E3"/>
    <mergeCell ref="A4:A5"/>
    <mergeCell ref="B4:B5"/>
    <mergeCell ref="E4:E5"/>
    <mergeCell ref="A14:A15"/>
    <mergeCell ref="B14:B15"/>
    <mergeCell ref="C14:E15"/>
    <mergeCell ref="A30:A31"/>
    <mergeCell ref="B30:B31"/>
    <mergeCell ref="C30:C31"/>
    <mergeCell ref="D30:D31"/>
    <mergeCell ref="E30:E31"/>
    <mergeCell ref="A43:B43"/>
    <mergeCell ref="C43:E43"/>
    <mergeCell ref="B33:B36"/>
    <mergeCell ref="D33:E36"/>
    <mergeCell ref="D37:E37"/>
    <mergeCell ref="A38:B38"/>
    <mergeCell ref="C38:E38"/>
    <mergeCell ref="A39:B39"/>
    <mergeCell ref="C39:E39"/>
    <mergeCell ref="A40:B40"/>
    <mergeCell ref="A41:C41"/>
    <mergeCell ref="D41:E41"/>
    <mergeCell ref="A42:C42"/>
    <mergeCell ref="D42:E4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F11" sqref="F11"/>
    </sheetView>
  </sheetViews>
  <sheetFormatPr baseColWidth="10" defaultRowHeight="15" x14ac:dyDescent="0.25"/>
  <cols>
    <col min="1" max="1" width="9" customWidth="1"/>
    <col min="2" max="2" width="42.7109375" customWidth="1"/>
    <col min="3" max="3" width="15" customWidth="1"/>
    <col min="4" max="4" width="11" customWidth="1"/>
    <col min="5" max="5" width="12.4257812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138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97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206">
        <v>1</v>
      </c>
      <c r="D6" s="110"/>
      <c r="E6" s="111">
        <f>C6/2</f>
        <v>0.5</v>
      </c>
    </row>
    <row r="7" spans="1:5" ht="19.5" thickBot="1" x14ac:dyDescent="0.3">
      <c r="A7" s="112" t="s">
        <v>69</v>
      </c>
      <c r="B7" s="113" t="s">
        <v>70</v>
      </c>
      <c r="C7" s="200">
        <v>2</v>
      </c>
      <c r="D7" s="115"/>
      <c r="E7" s="111">
        <f>C7/2</f>
        <v>1</v>
      </c>
    </row>
    <row r="8" spans="1:5" ht="19.5" thickBot="1" x14ac:dyDescent="0.3">
      <c r="A8" s="112" t="s">
        <v>71</v>
      </c>
      <c r="B8" s="113" t="s">
        <v>72</v>
      </c>
      <c r="C8" s="200">
        <v>1</v>
      </c>
      <c r="D8" s="115"/>
      <c r="E8" s="111">
        <f t="shared" ref="E8:E12" si="0">C8/2</f>
        <v>0.5</v>
      </c>
    </row>
    <row r="9" spans="1:5" ht="19.5" thickBot="1" x14ac:dyDescent="0.3">
      <c r="A9" s="112" t="s">
        <v>73</v>
      </c>
      <c r="B9" s="113" t="s">
        <v>74</v>
      </c>
      <c r="C9" s="200">
        <v>2</v>
      </c>
      <c r="D9" s="115"/>
      <c r="E9" s="111">
        <f t="shared" si="0"/>
        <v>1</v>
      </c>
    </row>
    <row r="10" spans="1:5" ht="19.5" thickBot="1" x14ac:dyDescent="0.3">
      <c r="A10" s="112" t="s">
        <v>75</v>
      </c>
      <c r="B10" s="113" t="s">
        <v>111</v>
      </c>
      <c r="C10" s="200"/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209">
        <v>1</v>
      </c>
      <c r="D11" s="115"/>
      <c r="E11" s="111">
        <f t="shared" si="0"/>
        <v>0.5</v>
      </c>
    </row>
    <row r="12" spans="1:5" ht="19.5" thickBot="1" x14ac:dyDescent="0.3">
      <c r="A12" s="270" t="s">
        <v>79</v>
      </c>
      <c r="B12" s="316" t="s">
        <v>80</v>
      </c>
      <c r="C12" s="317">
        <v>2</v>
      </c>
      <c r="D12" s="318"/>
      <c r="E12" s="12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9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2</v>
      </c>
      <c r="D16" s="319"/>
      <c r="E16" s="111">
        <f>C16/2</f>
        <v>1</v>
      </c>
    </row>
    <row r="17" spans="1:5" ht="18.75" thickBot="1" x14ac:dyDescent="0.3">
      <c r="A17" s="131" t="s">
        <v>34</v>
      </c>
      <c r="B17" s="132" t="s">
        <v>83</v>
      </c>
      <c r="C17" s="133">
        <v>2</v>
      </c>
      <c r="D17" s="260"/>
      <c r="E17" s="111">
        <f t="shared" ref="E17:E22" si="1">C17/2</f>
        <v>1</v>
      </c>
    </row>
    <row r="18" spans="1:5" ht="18.75" thickBot="1" x14ac:dyDescent="0.3">
      <c r="A18" s="131" t="s">
        <v>35</v>
      </c>
      <c r="B18" s="132" t="s">
        <v>84</v>
      </c>
      <c r="C18" s="133">
        <v>2</v>
      </c>
      <c r="D18" s="260"/>
      <c r="E18" s="111">
        <f t="shared" si="1"/>
        <v>1</v>
      </c>
    </row>
    <row r="19" spans="1:5" ht="18.75" thickBot="1" x14ac:dyDescent="0.3">
      <c r="A19" s="131" t="s">
        <v>37</v>
      </c>
      <c r="B19" s="132" t="s">
        <v>181</v>
      </c>
      <c r="C19" s="133"/>
      <c r="D19" s="26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135</v>
      </c>
      <c r="C20" s="133">
        <v>1</v>
      </c>
      <c r="D20" s="260"/>
      <c r="E20" s="111">
        <f t="shared" si="1"/>
        <v>0.5</v>
      </c>
    </row>
    <row r="21" spans="1:5" ht="18.75" thickBot="1" x14ac:dyDescent="0.3">
      <c r="A21" s="131" t="s">
        <v>41</v>
      </c>
      <c r="B21" s="132" t="s">
        <v>87</v>
      </c>
      <c r="C21" s="134">
        <v>2</v>
      </c>
      <c r="D21" s="260"/>
      <c r="E21" s="111">
        <f t="shared" si="1"/>
        <v>1</v>
      </c>
    </row>
    <row r="22" spans="1:5" ht="18.75" thickBot="1" x14ac:dyDescent="0.3">
      <c r="A22" s="131" t="s">
        <v>43</v>
      </c>
      <c r="B22" s="132" t="s">
        <v>126</v>
      </c>
      <c r="C22" s="136">
        <v>1</v>
      </c>
      <c r="D22" s="320"/>
      <c r="E22" s="121">
        <f t="shared" si="1"/>
        <v>0.5</v>
      </c>
    </row>
    <row r="23" spans="1:5" ht="18.75" thickBot="1" x14ac:dyDescent="0.3">
      <c r="A23" s="138"/>
      <c r="B23" s="139" t="s">
        <v>45</v>
      </c>
      <c r="C23" s="124">
        <f>SUM(C16:C22)</f>
        <v>10</v>
      </c>
      <c r="D23" s="141"/>
      <c r="E23" s="142"/>
    </row>
    <row r="24" spans="1:5" ht="21" thickBot="1" x14ac:dyDescent="0.3">
      <c r="A24" s="143"/>
      <c r="B24" s="144" t="s">
        <v>46</v>
      </c>
      <c r="C24" s="145">
        <f>SUM(C13+C23)</f>
        <v>19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ht="15.75" x14ac:dyDescent="0.25">
      <c r="A26" s="148"/>
      <c r="B26" s="151" t="s">
        <v>47</v>
      </c>
      <c r="C26" s="321">
        <v>4</v>
      </c>
      <c r="D26" s="153"/>
      <c r="E26" s="150"/>
    </row>
    <row r="27" spans="1:5" ht="15.75" x14ac:dyDescent="0.25">
      <c r="A27" s="148"/>
      <c r="B27" s="154"/>
      <c r="C27" s="322">
        <v>11</v>
      </c>
      <c r="D27" s="156"/>
      <c r="E27" s="150"/>
    </row>
    <row r="28" spans="1:5" x14ac:dyDescent="0.25">
      <c r="A28" s="148"/>
      <c r="B28" s="154"/>
      <c r="C28" s="208"/>
      <c r="D28" s="156"/>
      <c r="E28" s="150"/>
    </row>
    <row r="29" spans="1:5" x14ac:dyDescent="0.25">
      <c r="A29" s="148"/>
      <c r="B29" s="154"/>
      <c r="C29" s="289"/>
      <c r="D29" s="156"/>
      <c r="E29" s="150"/>
    </row>
    <row r="30" spans="1:5" ht="18.75" thickBot="1" x14ac:dyDescent="0.3">
      <c r="A30" s="579"/>
      <c r="B30" s="580"/>
      <c r="C30" s="581"/>
      <c r="D30" s="581"/>
      <c r="E30" s="582"/>
    </row>
    <row r="31" spans="1:5" x14ac:dyDescent="0.25">
      <c r="A31" s="543"/>
      <c r="B31" s="545" t="s">
        <v>48</v>
      </c>
      <c r="C31" s="547">
        <v>2</v>
      </c>
      <c r="D31" s="549"/>
      <c r="E31" s="551"/>
    </row>
    <row r="32" spans="1:5" ht="15.75" thickBot="1" x14ac:dyDescent="0.3">
      <c r="A32" s="544"/>
      <c r="B32" s="546"/>
      <c r="C32" s="548"/>
      <c r="D32" s="550"/>
      <c r="E32" s="552"/>
    </row>
    <row r="33" spans="1:5" ht="15.75" thickBot="1" x14ac:dyDescent="0.3">
      <c r="A33" s="148"/>
      <c r="B33" s="154"/>
      <c r="C33" s="160"/>
      <c r="D33" s="154"/>
      <c r="E33" s="150"/>
    </row>
    <row r="34" spans="1:5" x14ac:dyDescent="0.25">
      <c r="A34" s="148"/>
      <c r="B34" s="553" t="s">
        <v>49</v>
      </c>
      <c r="C34" s="161">
        <v>0</v>
      </c>
      <c r="D34" s="556" t="s">
        <v>50</v>
      </c>
      <c r="E34" s="557"/>
    </row>
    <row r="35" spans="1:5" x14ac:dyDescent="0.25">
      <c r="A35" s="148"/>
      <c r="B35" s="554"/>
      <c r="C35" s="162"/>
      <c r="D35" s="558"/>
      <c r="E35" s="559"/>
    </row>
    <row r="36" spans="1:5" x14ac:dyDescent="0.25">
      <c r="A36" s="148"/>
      <c r="B36" s="554"/>
      <c r="C36" s="162"/>
      <c r="D36" s="558"/>
      <c r="E36" s="559"/>
    </row>
    <row r="37" spans="1:5" x14ac:dyDescent="0.25">
      <c r="A37" s="148"/>
      <c r="B37" s="554"/>
      <c r="C37" s="162"/>
      <c r="D37" s="558"/>
      <c r="E37" s="559"/>
    </row>
    <row r="38" spans="1:5" ht="15.75" thickBot="1" x14ac:dyDescent="0.3">
      <c r="A38" s="148"/>
      <c r="B38" s="555"/>
      <c r="C38" s="158"/>
      <c r="D38" s="560"/>
      <c r="E38" s="561"/>
    </row>
    <row r="39" spans="1:5" ht="16.5" thickBot="1" x14ac:dyDescent="0.3">
      <c r="A39" s="163"/>
      <c r="B39" s="163"/>
      <c r="C39" s="164">
        <v>0</v>
      </c>
      <c r="D39" s="562">
        <f>SUM(C39:C39)</f>
        <v>0</v>
      </c>
      <c r="E39" s="563"/>
    </row>
    <row r="40" spans="1:5" ht="15.75" thickBot="1" x14ac:dyDescent="0.3">
      <c r="A40" s="567" t="s">
        <v>182</v>
      </c>
      <c r="B40" s="568"/>
      <c r="C40" s="540" t="s">
        <v>171</v>
      </c>
      <c r="D40" s="541"/>
      <c r="E40" s="542"/>
    </row>
    <row r="41" spans="1:5" ht="15.75" thickBot="1" x14ac:dyDescent="0.3">
      <c r="A41" s="527" t="s">
        <v>183</v>
      </c>
      <c r="B41" s="528"/>
      <c r="C41" s="540"/>
      <c r="D41" s="541"/>
      <c r="E41" s="542"/>
    </row>
    <row r="42" spans="1:5" ht="15.75" thickBot="1" x14ac:dyDescent="0.3">
      <c r="A42" s="527" t="s">
        <v>89</v>
      </c>
      <c r="B42" s="528"/>
      <c r="C42" s="308" t="s">
        <v>90</v>
      </c>
      <c r="D42" s="166"/>
      <c r="E42" s="167"/>
    </row>
    <row r="43" spans="1:5" ht="15.75" thickBot="1" x14ac:dyDescent="0.3">
      <c r="A43" s="529" t="s">
        <v>184</v>
      </c>
      <c r="B43" s="530"/>
      <c r="C43" s="530"/>
      <c r="D43" s="531"/>
      <c r="E43" s="532"/>
    </row>
    <row r="44" spans="1:5" ht="15.75" thickBot="1" x14ac:dyDescent="0.3">
      <c r="A44" s="529"/>
      <c r="B44" s="530"/>
      <c r="C44" s="530"/>
      <c r="D44" s="533" t="s">
        <v>185</v>
      </c>
      <c r="E44" s="534"/>
    </row>
    <row r="45" spans="1:5" ht="20.25" thickBot="1" x14ac:dyDescent="0.3">
      <c r="A45" s="535" t="s">
        <v>59</v>
      </c>
      <c r="B45" s="536"/>
      <c r="C45" s="537" t="s">
        <v>146</v>
      </c>
      <c r="D45" s="538"/>
      <c r="E45" s="539"/>
    </row>
  </sheetData>
  <mergeCells count="30">
    <mergeCell ref="A45:B45"/>
    <mergeCell ref="C45:E45"/>
    <mergeCell ref="B34:B38"/>
    <mergeCell ref="D34:E38"/>
    <mergeCell ref="D39:E39"/>
    <mergeCell ref="A40:B40"/>
    <mergeCell ref="C40:E40"/>
    <mergeCell ref="A41:B41"/>
    <mergeCell ref="C41:E41"/>
    <mergeCell ref="A42:B42"/>
    <mergeCell ref="A43:C43"/>
    <mergeCell ref="D43:E43"/>
    <mergeCell ref="A44:C44"/>
    <mergeCell ref="D44:E44"/>
    <mergeCell ref="A14:A15"/>
    <mergeCell ref="B14:B15"/>
    <mergeCell ref="C14:E15"/>
    <mergeCell ref="A30:B30"/>
    <mergeCell ref="C30:E30"/>
    <mergeCell ref="A31:A32"/>
    <mergeCell ref="B31:B32"/>
    <mergeCell ref="C31:C32"/>
    <mergeCell ref="D31:D32"/>
    <mergeCell ref="E31:E32"/>
    <mergeCell ref="A1:E1"/>
    <mergeCell ref="A2:E2"/>
    <mergeCell ref="A3:E3"/>
    <mergeCell ref="A4:A5"/>
    <mergeCell ref="B4:B5"/>
    <mergeCell ref="E4:E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H6" sqref="H6:M12"/>
    </sheetView>
  </sheetViews>
  <sheetFormatPr baseColWidth="10" defaultRowHeight="15" x14ac:dyDescent="0.25"/>
  <cols>
    <col min="1" max="1" width="4" customWidth="1"/>
    <col min="2" max="2" width="29.85546875" customWidth="1"/>
    <col min="3" max="13" width="4.28515625" customWidth="1"/>
    <col min="14" max="14" width="7.140625" bestFit="1" customWidth="1"/>
    <col min="15" max="15" width="9.85546875" customWidth="1"/>
    <col min="16" max="16" width="19.28515625" customWidth="1"/>
  </cols>
  <sheetData>
    <row r="1" spans="1:16" ht="21" thickBot="1" x14ac:dyDescent="0.3">
      <c r="A1" s="618" t="s">
        <v>0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20"/>
    </row>
    <row r="2" spans="1:16" ht="16.5" thickBot="1" x14ac:dyDescent="0.3">
      <c r="A2" s="621" t="s">
        <v>186</v>
      </c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3"/>
    </row>
    <row r="3" spans="1:16" ht="16.5" thickBot="1" x14ac:dyDescent="0.3">
      <c r="A3" s="1"/>
      <c r="B3" s="2"/>
      <c r="C3" s="624" t="s">
        <v>187</v>
      </c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324"/>
      <c r="O3" s="4"/>
    </row>
    <row r="4" spans="1:16" x14ac:dyDescent="0.25">
      <c r="A4" s="503"/>
      <c r="B4" s="50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339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76" t="s">
        <v>14</v>
      </c>
      <c r="N4" s="7" t="s">
        <v>15</v>
      </c>
      <c r="O4" s="8" t="s">
        <v>16</v>
      </c>
    </row>
    <row r="5" spans="1:16" ht="15.75" thickBot="1" x14ac:dyDescent="0.3">
      <c r="A5" s="516"/>
      <c r="B5" s="517"/>
      <c r="C5" s="340"/>
      <c r="D5" s="10"/>
      <c r="E5" s="10"/>
      <c r="F5" s="10"/>
      <c r="G5" s="11"/>
      <c r="H5" s="341"/>
      <c r="I5" s="10"/>
      <c r="J5" s="10"/>
      <c r="K5" s="10"/>
      <c r="L5" s="10"/>
      <c r="M5" s="10"/>
      <c r="N5" s="12"/>
      <c r="O5" s="13"/>
    </row>
    <row r="6" spans="1:16" ht="15.75" thickBot="1" x14ac:dyDescent="0.3">
      <c r="A6" s="8" t="s">
        <v>17</v>
      </c>
      <c r="B6" s="14" t="s">
        <v>18</v>
      </c>
      <c r="C6" s="179"/>
      <c r="D6" s="177">
        <v>3</v>
      </c>
      <c r="E6" s="15">
        <v>1</v>
      </c>
      <c r="F6" s="177">
        <v>3</v>
      </c>
      <c r="G6" s="16">
        <v>2</v>
      </c>
      <c r="H6" s="342">
        <v>2</v>
      </c>
      <c r="I6" s="15">
        <v>4</v>
      </c>
      <c r="J6" s="15">
        <v>2</v>
      </c>
      <c r="K6" s="15">
        <v>4</v>
      </c>
      <c r="L6" s="15">
        <v>4</v>
      </c>
      <c r="M6" s="15">
        <v>1</v>
      </c>
      <c r="N6" s="17">
        <f>SUM(C6:M6)</f>
        <v>26</v>
      </c>
      <c r="O6" s="343">
        <f>N6/32</f>
        <v>0.8125</v>
      </c>
      <c r="P6" s="344" t="str">
        <f>REPT("l",N6)</f>
        <v>llllllllllllllllllllllllll</v>
      </c>
    </row>
    <row r="7" spans="1:16" ht="15.75" thickBot="1" x14ac:dyDescent="0.3">
      <c r="A7" s="8" t="s">
        <v>19</v>
      </c>
      <c r="B7" s="19" t="s">
        <v>20</v>
      </c>
      <c r="C7" s="178"/>
      <c r="D7" s="178">
        <v>3</v>
      </c>
      <c r="E7" s="20">
        <v>1</v>
      </c>
      <c r="F7" s="178">
        <v>3</v>
      </c>
      <c r="G7" s="21">
        <v>2</v>
      </c>
      <c r="H7" s="345">
        <v>3</v>
      </c>
      <c r="I7" s="20">
        <v>4</v>
      </c>
      <c r="J7" s="20">
        <v>4</v>
      </c>
      <c r="K7" s="20">
        <v>4</v>
      </c>
      <c r="L7" s="20">
        <v>4</v>
      </c>
      <c r="M7" s="20">
        <v>2</v>
      </c>
      <c r="N7" s="17">
        <f t="shared" ref="N7:N12" si="0">SUM(C7:M7)</f>
        <v>30</v>
      </c>
      <c r="O7" s="343">
        <f t="shared" ref="O7:O12" si="1">N7/32</f>
        <v>0.9375</v>
      </c>
      <c r="P7" s="344" t="str">
        <f t="shared" ref="P7:P12" si="2">REPT("l",N7)</f>
        <v>llllllllllllllllllllllllllllll</v>
      </c>
    </row>
    <row r="8" spans="1:16" ht="15.75" thickBot="1" x14ac:dyDescent="0.3">
      <c r="A8" s="8" t="s">
        <v>21</v>
      </c>
      <c r="B8" s="19" t="s">
        <v>22</v>
      </c>
      <c r="C8" s="178"/>
      <c r="D8" s="178">
        <v>1</v>
      </c>
      <c r="E8" s="20">
        <v>1</v>
      </c>
      <c r="F8" s="179">
        <v>2</v>
      </c>
      <c r="G8" s="21">
        <v>3</v>
      </c>
      <c r="H8" s="345">
        <v>2</v>
      </c>
      <c r="I8" s="20">
        <v>4</v>
      </c>
      <c r="J8" s="20">
        <v>2</v>
      </c>
      <c r="K8" s="20">
        <v>3</v>
      </c>
      <c r="L8" s="20">
        <v>3</v>
      </c>
      <c r="M8" s="20">
        <v>1</v>
      </c>
      <c r="N8" s="17">
        <f t="shared" si="0"/>
        <v>22</v>
      </c>
      <c r="O8" s="343">
        <f t="shared" si="1"/>
        <v>0.6875</v>
      </c>
      <c r="P8" s="344" t="str">
        <f t="shared" si="2"/>
        <v>llllllllllllllllllllll</v>
      </c>
    </row>
    <row r="9" spans="1:16" ht="15.75" thickBot="1" x14ac:dyDescent="0.3">
      <c r="A9" s="8" t="s">
        <v>23</v>
      </c>
      <c r="B9" s="19" t="s">
        <v>188</v>
      </c>
      <c r="C9" s="178"/>
      <c r="D9" s="178">
        <v>1</v>
      </c>
      <c r="E9" s="20"/>
      <c r="F9" s="179"/>
      <c r="G9" s="21"/>
      <c r="H9" s="345"/>
      <c r="I9" s="20"/>
      <c r="J9" s="20"/>
      <c r="K9" s="20"/>
      <c r="L9" s="20">
        <v>1</v>
      </c>
      <c r="M9" s="20">
        <v>2</v>
      </c>
      <c r="N9" s="17">
        <f t="shared" si="0"/>
        <v>4</v>
      </c>
      <c r="O9" s="343">
        <f t="shared" si="1"/>
        <v>0.125</v>
      </c>
      <c r="P9" s="344" t="str">
        <f t="shared" si="2"/>
        <v>llll</v>
      </c>
    </row>
    <row r="10" spans="1:16" ht="15.75" thickBot="1" x14ac:dyDescent="0.3">
      <c r="A10" s="8" t="s">
        <v>25</v>
      </c>
      <c r="B10" s="19" t="s">
        <v>26</v>
      </c>
      <c r="C10" s="178"/>
      <c r="D10" s="178"/>
      <c r="E10" s="20"/>
      <c r="F10" s="178"/>
      <c r="G10" s="21"/>
      <c r="H10" s="345"/>
      <c r="I10" s="20"/>
      <c r="J10" s="20"/>
      <c r="K10" s="20"/>
      <c r="L10" s="20"/>
      <c r="M10" s="20"/>
      <c r="N10" s="17">
        <f t="shared" si="0"/>
        <v>0</v>
      </c>
      <c r="O10" s="343">
        <f t="shared" si="1"/>
        <v>0</v>
      </c>
      <c r="P10" s="344" t="str">
        <f t="shared" si="2"/>
        <v/>
      </c>
    </row>
    <row r="11" spans="1:16" ht="15.75" thickBot="1" x14ac:dyDescent="0.3">
      <c r="A11" s="8" t="s">
        <v>27</v>
      </c>
      <c r="B11" s="19" t="s">
        <v>28</v>
      </c>
      <c r="C11" s="178"/>
      <c r="D11" s="346"/>
      <c r="E11" s="20">
        <v>1</v>
      </c>
      <c r="F11" s="178"/>
      <c r="G11" s="21"/>
      <c r="H11" s="345"/>
      <c r="I11" s="20"/>
      <c r="J11" s="20"/>
      <c r="K11" s="20"/>
      <c r="L11" s="20">
        <v>3</v>
      </c>
      <c r="M11" s="20">
        <v>1</v>
      </c>
      <c r="N11" s="17">
        <f t="shared" si="0"/>
        <v>5</v>
      </c>
      <c r="O11" s="343">
        <f t="shared" si="1"/>
        <v>0.15625</v>
      </c>
      <c r="P11" s="344" t="str">
        <f t="shared" si="2"/>
        <v>lllll</v>
      </c>
    </row>
    <row r="12" spans="1:16" ht="15.75" thickBot="1" x14ac:dyDescent="0.3">
      <c r="A12" s="22" t="s">
        <v>29</v>
      </c>
      <c r="B12" s="23" t="s">
        <v>30</v>
      </c>
      <c r="C12" s="180"/>
      <c r="D12" s="347"/>
      <c r="E12" s="24">
        <v>1</v>
      </c>
      <c r="F12" s="180">
        <v>3</v>
      </c>
      <c r="G12" s="25">
        <v>3</v>
      </c>
      <c r="H12" s="348">
        <v>3</v>
      </c>
      <c r="I12" s="349">
        <v>4</v>
      </c>
      <c r="J12" s="24">
        <v>4</v>
      </c>
      <c r="K12" s="24">
        <v>3</v>
      </c>
      <c r="L12" s="24">
        <v>4</v>
      </c>
      <c r="M12" s="24">
        <v>2</v>
      </c>
      <c r="N12" s="17">
        <f t="shared" si="0"/>
        <v>27</v>
      </c>
      <c r="O12" s="343">
        <f t="shared" si="1"/>
        <v>0.84375</v>
      </c>
      <c r="P12" s="344" t="str">
        <f t="shared" si="2"/>
        <v>lllllllllllllllllllllllllll</v>
      </c>
    </row>
    <row r="13" spans="1:16" ht="15.75" thickBot="1" x14ac:dyDescent="0.3">
      <c r="A13" s="26"/>
      <c r="B13" s="27"/>
      <c r="C13" s="350"/>
      <c r="D13" s="350">
        <f>SUM(D6:D12)</f>
        <v>8</v>
      </c>
      <c r="E13" s="350">
        <f>SUM(E6:E12)</f>
        <v>5</v>
      </c>
      <c r="F13" s="350">
        <f>SUM(F6:F12)</f>
        <v>11</v>
      </c>
      <c r="G13" s="350">
        <f>SUM(G6:G12)</f>
        <v>10</v>
      </c>
      <c r="H13" s="351">
        <f t="shared" ref="H13:M13" si="3">SUM(H6:H12)</f>
        <v>10</v>
      </c>
      <c r="I13" s="352">
        <f t="shared" si="3"/>
        <v>16</v>
      </c>
      <c r="J13" s="352">
        <f t="shared" si="3"/>
        <v>12</v>
      </c>
      <c r="K13" s="352">
        <f t="shared" si="3"/>
        <v>14</v>
      </c>
      <c r="L13" s="352">
        <f t="shared" si="3"/>
        <v>19</v>
      </c>
      <c r="M13" s="352">
        <f t="shared" si="3"/>
        <v>9</v>
      </c>
      <c r="N13" s="353">
        <f>SUM(C13:M13)</f>
        <v>114</v>
      </c>
      <c r="O13" s="354"/>
      <c r="P13" s="355"/>
    </row>
    <row r="14" spans="1:16" ht="15.75" thickBot="1" x14ac:dyDescent="0.3">
      <c r="A14" s="494"/>
      <c r="B14" s="495"/>
      <c r="C14" s="356"/>
      <c r="D14" s="323"/>
      <c r="E14" s="323"/>
      <c r="F14" s="323"/>
      <c r="G14" s="323"/>
      <c r="H14" s="495"/>
      <c r="I14" s="495"/>
      <c r="J14" s="495"/>
      <c r="K14" s="495"/>
      <c r="L14" s="495"/>
      <c r="M14" s="495"/>
      <c r="N14" s="495"/>
      <c r="O14" s="495"/>
      <c r="P14" s="355"/>
    </row>
    <row r="15" spans="1:16" x14ac:dyDescent="0.25">
      <c r="A15" s="503"/>
      <c r="B15" s="505" t="s">
        <v>31</v>
      </c>
      <c r="C15" s="357"/>
      <c r="D15" s="358"/>
      <c r="E15" s="358"/>
      <c r="F15" s="358"/>
      <c r="G15" s="358"/>
      <c r="H15" s="495"/>
      <c r="I15" s="495"/>
      <c r="J15" s="495"/>
      <c r="K15" s="495"/>
      <c r="L15" s="495"/>
      <c r="M15" s="495"/>
      <c r="N15" s="495"/>
      <c r="O15" s="495"/>
    </row>
    <row r="16" spans="1:16" ht="15.75" thickBot="1" x14ac:dyDescent="0.3">
      <c r="A16" s="504"/>
      <c r="B16" s="506"/>
      <c r="C16" s="359"/>
      <c r="D16" s="360"/>
      <c r="E16" s="360"/>
      <c r="F16" s="360"/>
      <c r="G16" s="360"/>
      <c r="H16" s="501"/>
      <c r="I16" s="501"/>
      <c r="J16" s="501"/>
      <c r="K16" s="501"/>
      <c r="L16" s="501"/>
      <c r="M16" s="501"/>
      <c r="N16" s="501"/>
      <c r="O16" s="501"/>
    </row>
    <row r="17" spans="1:16" ht="15.75" thickBot="1" x14ac:dyDescent="0.3">
      <c r="A17" s="30" t="s">
        <v>32</v>
      </c>
      <c r="B17" s="31" t="s">
        <v>33</v>
      </c>
      <c r="C17" s="184"/>
      <c r="D17" s="181">
        <v>2</v>
      </c>
      <c r="E17" s="32">
        <v>1</v>
      </c>
      <c r="F17" s="32">
        <v>2</v>
      </c>
      <c r="G17" s="33">
        <v>2</v>
      </c>
      <c r="H17" s="184"/>
      <c r="I17" s="184">
        <v>4</v>
      </c>
      <c r="J17" s="184">
        <v>3</v>
      </c>
      <c r="K17" s="184">
        <v>3</v>
      </c>
      <c r="L17" s="184">
        <v>3</v>
      </c>
      <c r="M17" s="184">
        <v>2</v>
      </c>
      <c r="N17" s="361">
        <f t="shared" ref="N17:N24" si="4">SUM(C17:M17)</f>
        <v>22</v>
      </c>
      <c r="O17" s="362">
        <f>N17/32</f>
        <v>0.6875</v>
      </c>
      <c r="P17" s="344" t="str">
        <f>REPT("l",N17)</f>
        <v>llllllllllllllllllllll</v>
      </c>
    </row>
    <row r="18" spans="1:16" ht="15.75" thickBot="1" x14ac:dyDescent="0.3">
      <c r="A18" s="34" t="s">
        <v>34</v>
      </c>
      <c r="B18" s="35" t="s">
        <v>92</v>
      </c>
      <c r="C18" s="36"/>
      <c r="D18" s="182">
        <v>3</v>
      </c>
      <c r="E18" s="36">
        <v>1</v>
      </c>
      <c r="F18" s="36">
        <v>3</v>
      </c>
      <c r="G18" s="37">
        <v>2</v>
      </c>
      <c r="H18" s="36">
        <v>2</v>
      </c>
      <c r="I18" s="36">
        <v>4</v>
      </c>
      <c r="J18" s="36">
        <v>4</v>
      </c>
      <c r="K18" s="36">
        <v>3</v>
      </c>
      <c r="L18" s="36">
        <v>3</v>
      </c>
      <c r="M18" s="36">
        <v>2</v>
      </c>
      <c r="N18" s="17">
        <f t="shared" si="4"/>
        <v>27</v>
      </c>
      <c r="O18" s="343">
        <f t="shared" ref="O18:O23" si="5">N18/32</f>
        <v>0.84375</v>
      </c>
      <c r="P18" s="344" t="str">
        <f t="shared" ref="P18:P23" si="6">REPT("l",N18)</f>
        <v>lllllllllllllllllllllllllll</v>
      </c>
    </row>
    <row r="19" spans="1:16" ht="15.75" thickBot="1" x14ac:dyDescent="0.3">
      <c r="A19" s="34" t="s">
        <v>35</v>
      </c>
      <c r="B19" s="35" t="s">
        <v>36</v>
      </c>
      <c r="C19" s="36"/>
      <c r="D19" s="182">
        <v>3</v>
      </c>
      <c r="E19" s="36">
        <v>1</v>
      </c>
      <c r="F19" s="36">
        <v>1</v>
      </c>
      <c r="G19" s="38">
        <v>3</v>
      </c>
      <c r="H19" s="36">
        <v>1</v>
      </c>
      <c r="I19" s="36">
        <v>3</v>
      </c>
      <c r="J19" s="36">
        <v>1</v>
      </c>
      <c r="K19" s="36"/>
      <c r="L19" s="36">
        <v>2</v>
      </c>
      <c r="M19" s="36">
        <v>2</v>
      </c>
      <c r="N19" s="17">
        <f t="shared" si="4"/>
        <v>17</v>
      </c>
      <c r="O19" s="343">
        <f t="shared" si="5"/>
        <v>0.53125</v>
      </c>
      <c r="P19" s="344" t="str">
        <f t="shared" si="6"/>
        <v>lllllllllllllllll</v>
      </c>
    </row>
    <row r="20" spans="1:16" ht="15.75" thickBot="1" x14ac:dyDescent="0.3">
      <c r="A20" s="34" t="s">
        <v>37</v>
      </c>
      <c r="B20" s="35" t="s">
        <v>189</v>
      </c>
      <c r="C20" s="36"/>
      <c r="D20" s="182">
        <v>2</v>
      </c>
      <c r="E20" s="36"/>
      <c r="F20" s="36">
        <v>1</v>
      </c>
      <c r="G20" s="38">
        <v>1</v>
      </c>
      <c r="H20" s="36"/>
      <c r="I20" s="36"/>
      <c r="J20" s="36"/>
      <c r="K20" s="36"/>
      <c r="L20" s="36"/>
      <c r="M20" s="36"/>
      <c r="N20" s="17">
        <f t="shared" si="4"/>
        <v>4</v>
      </c>
      <c r="O20" s="343">
        <f t="shared" si="5"/>
        <v>0.125</v>
      </c>
      <c r="P20" s="344" t="str">
        <f t="shared" si="6"/>
        <v>llll</v>
      </c>
    </row>
    <row r="21" spans="1:16" ht="15.75" thickBot="1" x14ac:dyDescent="0.3">
      <c r="A21" s="34" t="s">
        <v>190</v>
      </c>
      <c r="B21" s="35" t="s">
        <v>191</v>
      </c>
      <c r="C21" s="36"/>
      <c r="D21" s="182"/>
      <c r="E21" s="36"/>
      <c r="F21" s="36"/>
      <c r="G21" s="38"/>
      <c r="H21" s="36">
        <v>1</v>
      </c>
      <c r="I21" s="36">
        <v>2</v>
      </c>
      <c r="J21" s="36">
        <v>2</v>
      </c>
      <c r="K21" s="36">
        <v>2</v>
      </c>
      <c r="L21" s="36">
        <v>2</v>
      </c>
      <c r="M21" s="36"/>
      <c r="N21" s="17">
        <f t="shared" si="4"/>
        <v>9</v>
      </c>
      <c r="O21" s="343">
        <f t="shared" si="5"/>
        <v>0.28125</v>
      </c>
      <c r="P21" s="344" t="str">
        <f t="shared" si="6"/>
        <v>lllllllll</v>
      </c>
    </row>
    <row r="22" spans="1:16" ht="15.75" thickBot="1" x14ac:dyDescent="0.3">
      <c r="A22" s="34" t="s">
        <v>39</v>
      </c>
      <c r="B22" s="183" t="s">
        <v>134</v>
      </c>
      <c r="C22" s="36"/>
      <c r="D22" s="182">
        <v>3</v>
      </c>
      <c r="E22" s="36"/>
      <c r="F22" s="184">
        <v>1</v>
      </c>
      <c r="G22" s="38"/>
      <c r="H22" s="36">
        <v>2</v>
      </c>
      <c r="I22" s="36">
        <v>2</v>
      </c>
      <c r="J22" s="36">
        <v>4</v>
      </c>
      <c r="K22" s="36">
        <v>1</v>
      </c>
      <c r="L22" s="36">
        <v>4</v>
      </c>
      <c r="M22" s="36">
        <v>1</v>
      </c>
      <c r="N22" s="17">
        <f t="shared" si="4"/>
        <v>18</v>
      </c>
      <c r="O22" s="343">
        <f t="shared" si="5"/>
        <v>0.5625</v>
      </c>
      <c r="P22" s="344" t="str">
        <f t="shared" si="6"/>
        <v>llllllllllllllllll</v>
      </c>
    </row>
    <row r="23" spans="1:16" ht="15.75" thickBot="1" x14ac:dyDescent="0.3">
      <c r="A23" s="34">
        <v>6.1</v>
      </c>
      <c r="B23" s="35" t="s">
        <v>42</v>
      </c>
      <c r="C23" s="36"/>
      <c r="D23" s="182">
        <v>3</v>
      </c>
      <c r="E23" s="36">
        <v>1</v>
      </c>
      <c r="F23" s="36">
        <v>3</v>
      </c>
      <c r="G23" s="38">
        <v>3</v>
      </c>
      <c r="H23" s="36">
        <v>3</v>
      </c>
      <c r="I23" s="36">
        <v>4</v>
      </c>
      <c r="J23" s="36">
        <v>4</v>
      </c>
      <c r="K23" s="36">
        <v>4</v>
      </c>
      <c r="L23" s="36">
        <v>4</v>
      </c>
      <c r="M23" s="36">
        <v>2</v>
      </c>
      <c r="N23" s="17">
        <f t="shared" si="4"/>
        <v>31</v>
      </c>
      <c r="O23" s="343">
        <f t="shared" si="5"/>
        <v>0.96875</v>
      </c>
      <c r="P23" s="344" t="str">
        <f t="shared" si="6"/>
        <v>lllllllllllllllllllllllllllllll</v>
      </c>
    </row>
    <row r="24" spans="1:16" ht="15.75" thickBot="1" x14ac:dyDescent="0.3">
      <c r="A24" s="39" t="s">
        <v>43</v>
      </c>
      <c r="B24" s="35" t="s">
        <v>120</v>
      </c>
      <c r="C24" s="363"/>
      <c r="D24" s="364">
        <v>2</v>
      </c>
      <c r="E24" s="363">
        <v>1</v>
      </c>
      <c r="F24" s="363">
        <v>1</v>
      </c>
      <c r="G24" s="365">
        <v>1</v>
      </c>
      <c r="H24" s="40"/>
      <c r="I24" s="40"/>
      <c r="J24" s="40"/>
      <c r="K24" s="40"/>
      <c r="L24" s="40">
        <v>1</v>
      </c>
      <c r="M24" s="40">
        <v>1</v>
      </c>
      <c r="N24" s="17">
        <f t="shared" si="4"/>
        <v>7</v>
      </c>
      <c r="O24" s="343">
        <f t="shared" ref="O24" si="7">N24/22</f>
        <v>0.31818181818181818</v>
      </c>
      <c r="P24" s="366"/>
    </row>
    <row r="25" spans="1:16" x14ac:dyDescent="0.25">
      <c r="A25" s="39"/>
      <c r="B25" s="44" t="s">
        <v>45</v>
      </c>
      <c r="C25" s="350"/>
      <c r="D25" s="350">
        <f>SUM(D17:D24)</f>
        <v>18</v>
      </c>
      <c r="E25" s="350">
        <f>SUM(E17:E24)</f>
        <v>5</v>
      </c>
      <c r="F25" s="350">
        <f>SUM(F17:F24)</f>
        <v>12</v>
      </c>
      <c r="G25" s="350">
        <f>SUM(G17:G24)</f>
        <v>12</v>
      </c>
      <c r="H25" s="367">
        <f t="shared" ref="H25:M25" si="8">SUM(H17:H24)</f>
        <v>9</v>
      </c>
      <c r="I25" s="368">
        <f t="shared" si="8"/>
        <v>19</v>
      </c>
      <c r="J25" s="368">
        <f t="shared" si="8"/>
        <v>18</v>
      </c>
      <c r="K25" s="368">
        <f t="shared" si="8"/>
        <v>13</v>
      </c>
      <c r="L25" s="368">
        <f t="shared" si="8"/>
        <v>19</v>
      </c>
      <c r="M25" s="352">
        <f t="shared" si="8"/>
        <v>10</v>
      </c>
      <c r="N25" s="369">
        <f>SUM(C25:M25)</f>
        <v>135</v>
      </c>
      <c r="O25" s="18"/>
      <c r="P25" s="370"/>
    </row>
    <row r="26" spans="1:16" ht="15.75" thickBot="1" x14ac:dyDescent="0.3">
      <c r="A26" s="43"/>
      <c r="B26" s="48" t="s">
        <v>46</v>
      </c>
      <c r="C26" s="371"/>
      <c r="D26" s="371">
        <f>SUM(D13+D25)</f>
        <v>26</v>
      </c>
      <c r="E26" s="372">
        <f>SUM(E13+E25)</f>
        <v>10</v>
      </c>
      <c r="F26" s="371">
        <f>SUM(F13+F25)</f>
        <v>23</v>
      </c>
      <c r="G26" s="371">
        <f>SUM(G13+G25)</f>
        <v>22</v>
      </c>
      <c r="H26" s="373">
        <f>+SUM(H13+H25)</f>
        <v>19</v>
      </c>
      <c r="I26" s="374">
        <f>+SUM(I13+I25)</f>
        <v>35</v>
      </c>
      <c r="J26" s="374">
        <f>+SUM(J13+J25)</f>
        <v>30</v>
      </c>
      <c r="K26" s="374">
        <f>+SUM(K13+K25)</f>
        <v>27</v>
      </c>
      <c r="L26" s="374">
        <v>38</v>
      </c>
      <c r="M26" s="375">
        <v>19</v>
      </c>
      <c r="N26" s="376">
        <f>SUM(D26:M26)</f>
        <v>249</v>
      </c>
      <c r="O26" s="50"/>
    </row>
    <row r="27" spans="1:16" ht="15.75" thickBot="1" x14ac:dyDescent="0.3">
      <c r="A27" s="47"/>
      <c r="B27" s="325"/>
      <c r="C27" s="377"/>
      <c r="D27" s="377"/>
      <c r="E27" s="377"/>
      <c r="F27" s="377"/>
      <c r="G27" s="377"/>
      <c r="H27" s="53"/>
      <c r="I27" s="53"/>
      <c r="J27" s="53">
        <v>50</v>
      </c>
      <c r="K27" s="53"/>
      <c r="L27" s="53"/>
      <c r="M27" s="53"/>
      <c r="N27" s="53"/>
      <c r="O27" s="326"/>
    </row>
    <row r="28" spans="1:16" ht="15.75" thickBot="1" x14ac:dyDescent="0.3">
      <c r="A28" s="51"/>
      <c r="B28" s="378" t="s">
        <v>47</v>
      </c>
      <c r="C28" s="379"/>
      <c r="D28" s="337">
        <v>13</v>
      </c>
      <c r="E28" s="337">
        <v>10</v>
      </c>
      <c r="F28" s="337">
        <v>8</v>
      </c>
      <c r="G28" s="337">
        <v>5</v>
      </c>
      <c r="H28" s="380">
        <v>3</v>
      </c>
      <c r="I28" s="57">
        <v>7</v>
      </c>
      <c r="J28" s="57">
        <v>4</v>
      </c>
      <c r="K28" s="57">
        <v>2</v>
      </c>
      <c r="L28" s="57">
        <v>6</v>
      </c>
      <c r="M28" s="58">
        <v>4</v>
      </c>
      <c r="N28" s="61"/>
      <c r="O28" s="62"/>
    </row>
    <row r="29" spans="1:16" x14ac:dyDescent="0.25">
      <c r="A29" s="51"/>
      <c r="B29" s="381"/>
      <c r="C29" s="382"/>
      <c r="D29" s="65">
        <v>20</v>
      </c>
      <c r="E29" s="65"/>
      <c r="F29" s="65">
        <v>15</v>
      </c>
      <c r="G29" s="65">
        <v>12</v>
      </c>
      <c r="H29" s="186">
        <v>10</v>
      </c>
      <c r="I29" s="65">
        <v>14</v>
      </c>
      <c r="J29" s="65">
        <v>11</v>
      </c>
      <c r="K29" s="65">
        <v>9</v>
      </c>
      <c r="L29" s="65">
        <v>13</v>
      </c>
      <c r="M29" s="186">
        <v>11</v>
      </c>
      <c r="N29" s="67"/>
      <c r="O29" s="68"/>
    </row>
    <row r="30" spans="1:16" x14ac:dyDescent="0.25">
      <c r="A30" s="51"/>
      <c r="B30" s="383"/>
      <c r="C30" s="382"/>
      <c r="D30" s="65">
        <v>27</v>
      </c>
      <c r="E30" s="65"/>
      <c r="F30" s="65">
        <v>29</v>
      </c>
      <c r="G30" s="65">
        <v>26</v>
      </c>
      <c r="H30" s="186">
        <v>24</v>
      </c>
      <c r="I30" s="65">
        <v>21</v>
      </c>
      <c r="J30" s="65">
        <v>18</v>
      </c>
      <c r="K30" s="65">
        <v>23</v>
      </c>
      <c r="L30" s="65">
        <v>20</v>
      </c>
      <c r="M30" s="186"/>
      <c r="N30" s="67"/>
      <c r="O30" s="68"/>
    </row>
    <row r="31" spans="1:16" x14ac:dyDescent="0.25">
      <c r="A31" s="51"/>
      <c r="B31" s="383"/>
      <c r="C31" s="382"/>
      <c r="D31" s="382"/>
      <c r="E31" s="382"/>
      <c r="F31" s="382"/>
      <c r="G31" s="382"/>
      <c r="H31" s="186">
        <v>31</v>
      </c>
      <c r="I31" s="65">
        <v>28</v>
      </c>
      <c r="J31" s="65">
        <v>25</v>
      </c>
      <c r="K31" s="65">
        <v>30</v>
      </c>
      <c r="L31" s="65">
        <v>27</v>
      </c>
      <c r="M31" s="186"/>
      <c r="N31" s="67"/>
      <c r="O31" s="68"/>
    </row>
    <row r="32" spans="1:16" x14ac:dyDescent="0.25">
      <c r="A32" s="51"/>
      <c r="B32" s="383"/>
      <c r="C32" s="382"/>
      <c r="D32" s="382"/>
      <c r="E32" s="382"/>
      <c r="F32" s="382"/>
      <c r="G32" s="382"/>
      <c r="H32" s="188"/>
      <c r="I32" s="71"/>
      <c r="J32" s="71"/>
      <c r="K32" s="72"/>
      <c r="L32" s="71"/>
      <c r="M32" s="188"/>
      <c r="N32" s="73"/>
      <c r="O32" s="68"/>
    </row>
    <row r="33" spans="1:15" ht="15.75" thickBot="1" x14ac:dyDescent="0.3">
      <c r="A33" s="51"/>
      <c r="B33" s="384"/>
      <c r="C33" s="385"/>
      <c r="D33" s="385"/>
      <c r="E33" s="382"/>
      <c r="F33" s="382"/>
      <c r="G33" s="382"/>
      <c r="H33" s="190"/>
      <c r="I33" s="338"/>
      <c r="J33" s="338"/>
      <c r="K33" s="338"/>
      <c r="L33" s="338"/>
      <c r="M33" s="190"/>
      <c r="N33" s="77"/>
      <c r="O33" s="78"/>
    </row>
    <row r="34" spans="1:15" x14ac:dyDescent="0.25">
      <c r="A34" s="51"/>
      <c r="B34" s="490" t="s">
        <v>48</v>
      </c>
      <c r="C34" s="386"/>
      <c r="D34" s="518">
        <v>3</v>
      </c>
      <c r="E34" s="627">
        <v>1</v>
      </c>
      <c r="F34" s="627">
        <v>3</v>
      </c>
      <c r="G34" s="627">
        <v>3</v>
      </c>
      <c r="H34" s="627">
        <v>4</v>
      </c>
      <c r="I34" s="518">
        <v>4</v>
      </c>
      <c r="J34" s="464">
        <v>4</v>
      </c>
      <c r="K34" s="518">
        <v>4</v>
      </c>
      <c r="L34" s="518">
        <v>4</v>
      </c>
      <c r="M34" s="518">
        <v>2</v>
      </c>
      <c r="N34" s="625">
        <f>SUM(D34:M34)</f>
        <v>32</v>
      </c>
      <c r="O34" s="487"/>
    </row>
    <row r="35" spans="1:15" ht="15.75" thickBot="1" x14ac:dyDescent="0.3">
      <c r="A35" s="489"/>
      <c r="B35" s="491"/>
      <c r="C35" s="387"/>
      <c r="D35" s="519"/>
      <c r="E35" s="628"/>
      <c r="F35" s="628"/>
      <c r="G35" s="628"/>
      <c r="H35" s="628"/>
      <c r="I35" s="519"/>
      <c r="J35" s="465"/>
      <c r="K35" s="519"/>
      <c r="L35" s="519"/>
      <c r="M35" s="519"/>
      <c r="N35" s="626"/>
      <c r="O35" s="488"/>
    </row>
    <row r="36" spans="1:15" ht="15.75" thickBot="1" x14ac:dyDescent="0.3">
      <c r="A36" s="489"/>
      <c r="B36" s="79"/>
      <c r="C36" s="79"/>
      <c r="D36" s="79"/>
      <c r="E36" s="79"/>
      <c r="F36" s="79"/>
      <c r="G36" s="79"/>
      <c r="H36" s="80"/>
      <c r="I36" s="80"/>
      <c r="J36" s="80"/>
      <c r="K36" s="80"/>
      <c r="L36" s="80"/>
      <c r="M36" s="80"/>
      <c r="N36" s="79"/>
      <c r="O36" s="326"/>
    </row>
    <row r="37" spans="1:15" x14ac:dyDescent="0.25">
      <c r="A37" s="51"/>
      <c r="B37" s="629" t="s">
        <v>49</v>
      </c>
      <c r="C37" s="388"/>
      <c r="D37" s="388"/>
      <c r="E37" s="388"/>
      <c r="F37" s="388"/>
      <c r="G37" s="388"/>
      <c r="H37" s="193">
        <v>3</v>
      </c>
      <c r="I37" s="57"/>
      <c r="J37" s="57"/>
      <c r="K37" s="57"/>
      <c r="L37" s="57"/>
      <c r="M37" s="57"/>
      <c r="N37" s="458" t="s">
        <v>192</v>
      </c>
      <c r="O37" s="459"/>
    </row>
    <row r="38" spans="1:15" x14ac:dyDescent="0.25">
      <c r="A38" s="51"/>
      <c r="B38" s="630"/>
      <c r="C38" s="388"/>
      <c r="D38" s="388"/>
      <c r="E38" s="388"/>
      <c r="F38" s="388"/>
      <c r="G38" s="388"/>
      <c r="H38" s="65"/>
      <c r="I38" s="65"/>
      <c r="J38" s="65"/>
      <c r="K38" s="65"/>
      <c r="L38" s="65"/>
      <c r="M38" s="65"/>
      <c r="N38" s="460"/>
      <c r="O38" s="461"/>
    </row>
    <row r="39" spans="1:15" x14ac:dyDescent="0.25">
      <c r="A39" s="51"/>
      <c r="B39" s="630"/>
      <c r="C39" s="388"/>
      <c r="D39" s="388"/>
      <c r="E39" s="388"/>
      <c r="F39" s="388"/>
      <c r="G39" s="388"/>
      <c r="H39" s="65"/>
      <c r="I39" s="65"/>
      <c r="J39" s="65"/>
      <c r="K39" s="65"/>
      <c r="L39" s="65"/>
      <c r="M39" s="65"/>
      <c r="N39" s="460"/>
      <c r="O39" s="461"/>
    </row>
    <row r="40" spans="1:15" x14ac:dyDescent="0.25">
      <c r="A40" s="51"/>
      <c r="B40" s="630"/>
      <c r="C40" s="388"/>
      <c r="D40" s="388"/>
      <c r="E40" s="388"/>
      <c r="F40" s="388"/>
      <c r="G40" s="388"/>
      <c r="H40" s="87"/>
      <c r="I40" s="65"/>
      <c r="J40" s="65"/>
      <c r="K40" s="65"/>
      <c r="L40" s="65"/>
      <c r="M40" s="65"/>
      <c r="N40" s="460"/>
      <c r="O40" s="461"/>
    </row>
    <row r="41" spans="1:15" ht="15.75" thickBot="1" x14ac:dyDescent="0.3">
      <c r="A41" s="51"/>
      <c r="B41" s="631"/>
      <c r="C41" s="388"/>
      <c r="D41" s="388"/>
      <c r="E41" s="388"/>
      <c r="F41" s="388"/>
      <c r="G41" s="388"/>
      <c r="H41" s="338"/>
      <c r="I41" s="338"/>
      <c r="J41" s="338"/>
      <c r="K41" s="338"/>
      <c r="L41" s="338"/>
      <c r="M41" s="338"/>
      <c r="N41" s="462"/>
      <c r="O41" s="463"/>
    </row>
    <row r="42" spans="1:15" ht="16.5" thickBot="1" x14ac:dyDescent="0.3">
      <c r="A42" s="51"/>
      <c r="B42" s="89"/>
      <c r="C42" s="389"/>
      <c r="D42" s="389"/>
      <c r="E42" s="389"/>
      <c r="F42" s="389"/>
      <c r="G42" s="389"/>
      <c r="H42" s="90">
        <v>1</v>
      </c>
      <c r="I42" s="90"/>
      <c r="J42" s="90"/>
      <c r="K42" s="90"/>
      <c r="L42" s="90"/>
      <c r="M42" s="90"/>
      <c r="N42" s="479">
        <v>1</v>
      </c>
      <c r="O42" s="480"/>
    </row>
    <row r="43" spans="1:15" ht="15.75" thickBot="1" x14ac:dyDescent="0.3">
      <c r="A43" s="89"/>
      <c r="B43" s="328"/>
      <c r="C43" s="329"/>
      <c r="D43" s="329"/>
      <c r="E43" s="329"/>
      <c r="F43" s="329"/>
      <c r="G43" s="329"/>
      <c r="H43" s="470"/>
      <c r="I43" s="470"/>
      <c r="J43" s="470"/>
      <c r="K43" s="470"/>
      <c r="L43" s="470"/>
      <c r="M43" s="470"/>
      <c r="N43" s="470"/>
      <c r="O43" s="469"/>
    </row>
    <row r="44" spans="1:15" ht="15.75" thickBot="1" x14ac:dyDescent="0.3">
      <c r="A44" s="327" t="s">
        <v>170</v>
      </c>
      <c r="B44" s="331"/>
      <c r="C44" s="334" t="s">
        <v>163</v>
      </c>
      <c r="D44" s="334"/>
      <c r="E44" s="334"/>
      <c r="F44" s="334"/>
      <c r="G44" s="334"/>
      <c r="H44" s="470"/>
      <c r="I44" s="470"/>
      <c r="J44" s="470"/>
      <c r="K44" s="470"/>
      <c r="L44" s="470"/>
      <c r="M44" s="470"/>
      <c r="N44" s="470"/>
      <c r="O44" s="469"/>
    </row>
    <row r="45" spans="1:15" ht="15.75" thickBot="1" x14ac:dyDescent="0.3">
      <c r="A45" s="330" t="s">
        <v>172</v>
      </c>
      <c r="B45" s="331"/>
      <c r="C45" s="334" t="s">
        <v>193</v>
      </c>
      <c r="D45" s="334"/>
      <c r="E45" s="334"/>
      <c r="F45" s="334"/>
      <c r="G45" s="334"/>
      <c r="H45" s="470"/>
      <c r="I45" s="470"/>
      <c r="J45" s="470"/>
      <c r="K45" s="470"/>
      <c r="L45" s="470"/>
      <c r="M45" s="470"/>
      <c r="N45" s="470"/>
      <c r="O45" s="469"/>
    </row>
    <row r="46" spans="1:15" ht="15.75" thickBot="1" x14ac:dyDescent="0.3">
      <c r="A46" s="330" t="s">
        <v>54</v>
      </c>
      <c r="B46" s="333"/>
      <c r="C46" s="634" t="s">
        <v>55</v>
      </c>
      <c r="D46" s="634"/>
      <c r="E46" s="634"/>
      <c r="F46" s="634"/>
      <c r="G46" s="634"/>
      <c r="H46" s="634"/>
      <c r="I46" s="333"/>
      <c r="J46" s="333"/>
      <c r="K46" s="333"/>
      <c r="L46" s="333"/>
      <c r="M46" s="333"/>
      <c r="N46" s="93"/>
      <c r="O46" s="94"/>
    </row>
    <row r="47" spans="1:15" ht="16.5" thickBot="1" x14ac:dyDescent="0.3">
      <c r="A47" s="332"/>
      <c r="B47" s="624" t="s">
        <v>194</v>
      </c>
      <c r="C47" s="624"/>
      <c r="D47" s="624"/>
      <c r="E47" s="624"/>
      <c r="F47" s="624"/>
      <c r="G47" s="624"/>
      <c r="H47" s="624"/>
      <c r="I47" s="624"/>
      <c r="J47" s="624"/>
      <c r="K47" s="624"/>
      <c r="L47" s="624"/>
      <c r="M47" s="624"/>
      <c r="N47" s="635" t="s">
        <v>195</v>
      </c>
      <c r="O47" s="636"/>
    </row>
    <row r="48" spans="1:15" ht="15.75" thickBot="1" x14ac:dyDescent="0.3">
      <c r="A48" s="327"/>
      <c r="B48" s="331"/>
      <c r="C48" s="334"/>
      <c r="D48" s="334"/>
      <c r="E48" s="334"/>
      <c r="F48" s="334"/>
      <c r="G48" s="334"/>
      <c r="H48" s="471"/>
      <c r="I48" s="475"/>
      <c r="J48" s="475"/>
      <c r="K48" s="475"/>
      <c r="L48" s="475"/>
      <c r="M48" s="475"/>
      <c r="N48" s="475"/>
      <c r="O48" s="472"/>
    </row>
    <row r="49" spans="1:15" ht="15.75" thickBot="1" x14ac:dyDescent="0.3">
      <c r="A49" s="330" t="s">
        <v>59</v>
      </c>
      <c r="B49" s="335"/>
      <c r="C49" s="335"/>
      <c r="D49" s="335"/>
      <c r="E49" s="335"/>
      <c r="F49" s="335"/>
      <c r="G49" s="335"/>
      <c r="H49" s="335"/>
      <c r="I49" s="335"/>
      <c r="J49" s="335" t="s">
        <v>196</v>
      </c>
      <c r="K49" s="335"/>
      <c r="L49" s="335"/>
      <c r="M49" s="335"/>
      <c r="N49" s="335"/>
      <c r="O49" s="336"/>
    </row>
    <row r="50" spans="1:15" ht="16.5" thickBot="1" x14ac:dyDescent="0.3">
      <c r="A50" s="101"/>
      <c r="B50" s="390"/>
      <c r="C50" s="391"/>
      <c r="D50" s="391"/>
      <c r="E50" s="391"/>
      <c r="F50" s="391"/>
      <c r="G50" s="632" t="s">
        <v>197</v>
      </c>
      <c r="H50" s="632"/>
      <c r="I50" s="632"/>
      <c r="J50" s="632"/>
      <c r="K50" s="632"/>
      <c r="L50" s="632"/>
      <c r="M50" s="632"/>
      <c r="N50" s="632"/>
      <c r="O50" s="633"/>
    </row>
  </sheetData>
  <mergeCells count="35">
    <mergeCell ref="H48:O48"/>
    <mergeCell ref="G50:O50"/>
    <mergeCell ref="H44:O44"/>
    <mergeCell ref="H45:M45"/>
    <mergeCell ref="N45:O45"/>
    <mergeCell ref="C46:H46"/>
    <mergeCell ref="B47:M47"/>
    <mergeCell ref="N47:O47"/>
    <mergeCell ref="A35:A36"/>
    <mergeCell ref="B37:B41"/>
    <mergeCell ref="N37:O41"/>
    <mergeCell ref="N42:O42"/>
    <mergeCell ref="B34:B35"/>
    <mergeCell ref="D34:D35"/>
    <mergeCell ref="E34:E35"/>
    <mergeCell ref="F34:F35"/>
    <mergeCell ref="G34:G35"/>
    <mergeCell ref="H43:O43"/>
    <mergeCell ref="I34:I35"/>
    <mergeCell ref="J34:J35"/>
    <mergeCell ref="K34:K35"/>
    <mergeCell ref="L34:L35"/>
    <mergeCell ref="M34:M35"/>
    <mergeCell ref="N34:N35"/>
    <mergeCell ref="H34:H35"/>
    <mergeCell ref="O34:O35"/>
    <mergeCell ref="A14:B14"/>
    <mergeCell ref="H14:O16"/>
    <mergeCell ref="A15:A16"/>
    <mergeCell ref="B15:B16"/>
    <mergeCell ref="A1:O1"/>
    <mergeCell ref="A2:O2"/>
    <mergeCell ref="C3:M3"/>
    <mergeCell ref="A4:A5"/>
    <mergeCell ref="B4:B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tabSelected="1" workbookViewId="0">
      <selection activeCell="Q4" sqref="Q4"/>
    </sheetView>
  </sheetViews>
  <sheetFormatPr baseColWidth="10" defaultRowHeight="15" x14ac:dyDescent="0.25"/>
  <cols>
    <col min="1" max="1" width="5.7109375" customWidth="1"/>
    <col min="2" max="2" width="4" customWidth="1"/>
    <col min="3" max="3" width="29.85546875" customWidth="1"/>
    <col min="4" max="14" width="4.28515625" customWidth="1"/>
    <col min="15" max="15" width="7.140625" bestFit="1" customWidth="1"/>
    <col min="16" max="16" width="11" customWidth="1"/>
    <col min="17" max="17" width="23.42578125" customWidth="1"/>
  </cols>
  <sheetData>
    <row r="1" spans="2:17" ht="26.25" customHeight="1" thickBot="1" x14ac:dyDescent="0.3">
      <c r="B1" s="644" t="s">
        <v>0</v>
      </c>
      <c r="C1" s="645"/>
      <c r="D1" s="645"/>
      <c r="E1" s="645"/>
      <c r="F1" s="645"/>
      <c r="G1" s="645"/>
      <c r="H1" s="645"/>
      <c r="I1" s="645"/>
      <c r="J1" s="645"/>
      <c r="K1" s="645"/>
      <c r="L1" s="645"/>
      <c r="M1" s="645"/>
      <c r="N1" s="645"/>
      <c r="O1" s="645"/>
      <c r="P1" s="646"/>
    </row>
    <row r="2" spans="2:17" ht="23.25" customHeight="1" thickBot="1" x14ac:dyDescent="0.3">
      <c r="B2" s="647" t="s">
        <v>186</v>
      </c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9"/>
    </row>
    <row r="3" spans="2:17" ht="16.5" thickBot="1" x14ac:dyDescent="0.3">
      <c r="B3" s="1"/>
      <c r="C3" s="2"/>
      <c r="D3" s="640" t="s">
        <v>213</v>
      </c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393"/>
      <c r="P3" s="4"/>
    </row>
    <row r="4" spans="2:17" x14ac:dyDescent="0.25">
      <c r="B4" s="503"/>
      <c r="C4" s="505" t="s">
        <v>3</v>
      </c>
      <c r="D4" s="408" t="s">
        <v>199</v>
      </c>
      <c r="E4" s="409" t="s">
        <v>200</v>
      </c>
      <c r="F4" s="409" t="s">
        <v>201</v>
      </c>
      <c r="G4" s="409" t="s">
        <v>202</v>
      </c>
      <c r="H4" s="410" t="s">
        <v>203</v>
      </c>
      <c r="I4" s="409" t="s">
        <v>204</v>
      </c>
      <c r="J4" s="409" t="s">
        <v>205</v>
      </c>
      <c r="K4" s="409" t="s">
        <v>206</v>
      </c>
      <c r="L4" s="409" t="s">
        <v>200</v>
      </c>
      <c r="M4" s="409" t="s">
        <v>206</v>
      </c>
      <c r="N4" s="411" t="s">
        <v>199</v>
      </c>
      <c r="O4" s="7" t="s">
        <v>15</v>
      </c>
      <c r="P4" s="8" t="s">
        <v>16</v>
      </c>
    </row>
    <row r="5" spans="2:17" ht="15.75" thickBot="1" x14ac:dyDescent="0.3">
      <c r="B5" s="516"/>
      <c r="C5" s="517"/>
      <c r="D5" s="10"/>
      <c r="E5" s="10"/>
      <c r="F5" s="10"/>
      <c r="G5" s="10"/>
      <c r="H5" s="340"/>
      <c r="I5" s="341"/>
      <c r="J5" s="10"/>
      <c r="K5" s="10"/>
      <c r="L5" s="10"/>
      <c r="M5" s="10"/>
      <c r="N5" s="10"/>
      <c r="O5" s="12"/>
      <c r="P5" s="13"/>
    </row>
    <row r="6" spans="2:17" ht="15.75" thickBot="1" x14ac:dyDescent="0.3">
      <c r="B6" s="8" t="s">
        <v>17</v>
      </c>
      <c r="C6" s="14" t="s">
        <v>18</v>
      </c>
      <c r="D6" s="419">
        <v>2</v>
      </c>
      <c r="E6" s="15">
        <v>4</v>
      </c>
      <c r="F6" s="15">
        <v>2</v>
      </c>
      <c r="G6" s="15">
        <v>4</v>
      </c>
      <c r="H6" s="15">
        <v>4</v>
      </c>
      <c r="I6" s="425">
        <v>1</v>
      </c>
      <c r="J6" s="342">
        <v>2</v>
      </c>
      <c r="K6" s="15">
        <v>3</v>
      </c>
      <c r="L6" s="15">
        <v>3</v>
      </c>
      <c r="M6" s="15">
        <v>3</v>
      </c>
      <c r="N6" s="15">
        <v>3</v>
      </c>
      <c r="O6" s="17">
        <f>SUM(D6:N6)</f>
        <v>31</v>
      </c>
      <c r="P6" s="343">
        <f>O6/39</f>
        <v>0.79487179487179482</v>
      </c>
      <c r="Q6" s="344" t="str">
        <f>REPT("l",O6)</f>
        <v>lllllllllllllllllllllllllllllll</v>
      </c>
    </row>
    <row r="7" spans="2:17" ht="15.75" thickBot="1" x14ac:dyDescent="0.3">
      <c r="B7" s="430" t="s">
        <v>19</v>
      </c>
      <c r="C7" s="19" t="s">
        <v>20</v>
      </c>
      <c r="D7" s="420">
        <v>3</v>
      </c>
      <c r="E7" s="20">
        <v>4</v>
      </c>
      <c r="F7" s="20">
        <v>4</v>
      </c>
      <c r="G7" s="20">
        <v>4</v>
      </c>
      <c r="H7" s="20">
        <v>4</v>
      </c>
      <c r="I7" s="426">
        <v>2</v>
      </c>
      <c r="J7" s="345">
        <v>2</v>
      </c>
      <c r="K7" s="20">
        <v>3</v>
      </c>
      <c r="L7" s="20">
        <v>4</v>
      </c>
      <c r="M7" s="20">
        <v>4</v>
      </c>
      <c r="N7" s="20">
        <v>4</v>
      </c>
      <c r="O7" s="17">
        <f>SUM(D7:N7)</f>
        <v>38</v>
      </c>
      <c r="P7" s="343">
        <f t="shared" ref="P7:P13" si="0">O7/39</f>
        <v>0.97435897435897434</v>
      </c>
      <c r="Q7" s="344" t="str">
        <f t="shared" ref="Q7:Q13" si="1">REPT("l",O7)</f>
        <v>llllllllllllllllllllllllllllllllllllll</v>
      </c>
    </row>
    <row r="8" spans="2:17" ht="15.75" thickBot="1" x14ac:dyDescent="0.3">
      <c r="B8" s="432" t="s">
        <v>21</v>
      </c>
      <c r="C8" s="433" t="s">
        <v>22</v>
      </c>
      <c r="D8" s="434">
        <v>2</v>
      </c>
      <c r="E8" s="435">
        <v>4</v>
      </c>
      <c r="F8" s="435">
        <v>2</v>
      </c>
      <c r="G8" s="435">
        <v>2</v>
      </c>
      <c r="H8" s="435">
        <v>3</v>
      </c>
      <c r="I8" s="436">
        <v>1</v>
      </c>
      <c r="J8" s="345">
        <v>1</v>
      </c>
      <c r="K8" s="637" t="s">
        <v>216</v>
      </c>
      <c r="L8" s="638"/>
      <c r="M8" s="639"/>
      <c r="N8" s="20"/>
      <c r="O8" s="17">
        <f t="shared" ref="O8:O13" si="2">SUM(D8:N8)</f>
        <v>15</v>
      </c>
      <c r="P8" s="343">
        <f t="shared" si="0"/>
        <v>0.38461538461538464</v>
      </c>
      <c r="Q8" s="344" t="str">
        <f t="shared" si="1"/>
        <v>lllllllllllllll</v>
      </c>
    </row>
    <row r="9" spans="2:17" ht="15.75" thickBot="1" x14ac:dyDescent="0.3">
      <c r="B9" s="430" t="s">
        <v>208</v>
      </c>
      <c r="C9" s="430" t="s">
        <v>30</v>
      </c>
      <c r="D9" s="420">
        <v>3</v>
      </c>
      <c r="E9" s="349">
        <v>4</v>
      </c>
      <c r="F9" s="20">
        <v>4</v>
      </c>
      <c r="G9" s="20">
        <v>3</v>
      </c>
      <c r="H9" s="20">
        <v>4</v>
      </c>
      <c r="I9" s="426">
        <v>4</v>
      </c>
      <c r="J9" s="345">
        <v>1</v>
      </c>
      <c r="K9" s="20">
        <v>3</v>
      </c>
      <c r="L9" s="20">
        <v>4</v>
      </c>
      <c r="M9" s="20">
        <v>4</v>
      </c>
      <c r="N9" s="20">
        <v>3</v>
      </c>
      <c r="O9" s="17">
        <f t="shared" si="2"/>
        <v>37</v>
      </c>
      <c r="P9" s="343">
        <f t="shared" si="0"/>
        <v>0.94871794871794868</v>
      </c>
      <c r="Q9" s="344" t="str">
        <f t="shared" si="1"/>
        <v>lllllllllllllllllllllllllllllllllllll</v>
      </c>
    </row>
    <row r="10" spans="2:17" ht="15.75" thickBot="1" x14ac:dyDescent="0.3">
      <c r="B10" s="430" t="s">
        <v>23</v>
      </c>
      <c r="C10" s="429" t="s">
        <v>188</v>
      </c>
      <c r="D10" s="420"/>
      <c r="E10" s="20"/>
      <c r="F10" s="349"/>
      <c r="G10" s="349"/>
      <c r="H10" s="349">
        <v>1</v>
      </c>
      <c r="I10" s="427">
        <v>2</v>
      </c>
      <c r="J10" s="345">
        <v>1</v>
      </c>
      <c r="K10" s="20">
        <v>1</v>
      </c>
      <c r="L10" s="20">
        <v>2</v>
      </c>
      <c r="M10" s="20">
        <v>1</v>
      </c>
      <c r="N10" s="20">
        <v>1</v>
      </c>
      <c r="O10" s="17">
        <f t="shared" si="2"/>
        <v>9</v>
      </c>
      <c r="P10" s="343">
        <f t="shared" si="0"/>
        <v>0.23076923076923078</v>
      </c>
      <c r="Q10" s="344" t="str">
        <f t="shared" si="1"/>
        <v>lllllllll</v>
      </c>
    </row>
    <row r="11" spans="2:17" ht="15.75" thickBot="1" x14ac:dyDescent="0.3">
      <c r="B11" s="430" t="s">
        <v>25</v>
      </c>
      <c r="C11" s="19" t="s">
        <v>26</v>
      </c>
      <c r="D11" s="420"/>
      <c r="E11" s="20"/>
      <c r="F11" s="20"/>
      <c r="G11" s="20"/>
      <c r="H11" s="20"/>
      <c r="I11" s="426"/>
      <c r="J11" s="345"/>
      <c r="K11" s="20"/>
      <c r="L11" s="20"/>
      <c r="M11" s="20"/>
      <c r="N11" s="20"/>
      <c r="O11" s="17">
        <f t="shared" si="2"/>
        <v>0</v>
      </c>
      <c r="P11" s="343">
        <f t="shared" si="0"/>
        <v>0</v>
      </c>
      <c r="Q11" s="344" t="str">
        <f t="shared" si="1"/>
        <v/>
      </c>
    </row>
    <row r="12" spans="2:17" ht="15.75" thickBot="1" x14ac:dyDescent="0.3">
      <c r="B12" s="430" t="s">
        <v>27</v>
      </c>
      <c r="C12" s="19" t="s">
        <v>28</v>
      </c>
      <c r="D12" s="420"/>
      <c r="E12" s="20"/>
      <c r="F12" s="20"/>
      <c r="G12" s="20"/>
      <c r="H12" s="20">
        <v>3</v>
      </c>
      <c r="I12" s="426">
        <v>1</v>
      </c>
      <c r="J12" s="345"/>
      <c r="K12" s="20"/>
      <c r="L12" s="20"/>
      <c r="M12" s="20"/>
      <c r="N12" s="20">
        <v>1</v>
      </c>
      <c r="O12" s="17">
        <f t="shared" si="2"/>
        <v>5</v>
      </c>
      <c r="P12" s="343">
        <f t="shared" si="0"/>
        <v>0.12820512820512819</v>
      </c>
      <c r="Q12" s="344" t="str">
        <f t="shared" si="1"/>
        <v>lllll</v>
      </c>
    </row>
    <row r="13" spans="2:17" ht="15.75" thickBot="1" x14ac:dyDescent="0.3">
      <c r="B13" s="431" t="s">
        <v>29</v>
      </c>
      <c r="C13" s="446" t="s">
        <v>207</v>
      </c>
      <c r="D13" s="421"/>
      <c r="E13" s="422"/>
      <c r="F13" s="24"/>
      <c r="G13" s="24"/>
      <c r="H13" s="24">
        <v>1</v>
      </c>
      <c r="I13" s="428">
        <v>1</v>
      </c>
      <c r="J13" s="418">
        <v>2</v>
      </c>
      <c r="K13" s="24">
        <v>2</v>
      </c>
      <c r="L13" s="24">
        <v>3</v>
      </c>
      <c r="M13" s="24">
        <v>2</v>
      </c>
      <c r="N13" s="24">
        <v>1</v>
      </c>
      <c r="O13" s="17">
        <f t="shared" si="2"/>
        <v>12</v>
      </c>
      <c r="P13" s="343">
        <f t="shared" si="0"/>
        <v>0.30769230769230771</v>
      </c>
      <c r="Q13" s="344" t="str">
        <f t="shared" si="1"/>
        <v>llllllllllll</v>
      </c>
    </row>
    <row r="14" spans="2:17" ht="15.75" thickBot="1" x14ac:dyDescent="0.3">
      <c r="B14" s="26"/>
      <c r="C14" s="447" t="s">
        <v>81</v>
      </c>
      <c r="D14" s="350">
        <f>SUM(D6:D13)</f>
        <v>10</v>
      </c>
      <c r="E14" s="350">
        <f>SUM(E6:E13)</f>
        <v>16</v>
      </c>
      <c r="F14" s="350">
        <f>SUM(F6:F13)</f>
        <v>12</v>
      </c>
      <c r="G14" s="423">
        <f>SUM(G6:G13)</f>
        <v>13</v>
      </c>
      <c r="H14" s="350">
        <f>SUM(H6:H13)</f>
        <v>20</v>
      </c>
      <c r="I14" s="424">
        <f t="shared" ref="I14:M14" si="3">SUM(I6:I13)</f>
        <v>12</v>
      </c>
      <c r="J14" s="352">
        <f t="shared" si="3"/>
        <v>9</v>
      </c>
      <c r="K14" s="352">
        <f t="shared" si="3"/>
        <v>12</v>
      </c>
      <c r="L14" s="352">
        <f t="shared" si="3"/>
        <v>16</v>
      </c>
      <c r="M14" s="352">
        <f t="shared" si="3"/>
        <v>14</v>
      </c>
      <c r="N14" s="352">
        <f>SUM(N6:N13)</f>
        <v>13</v>
      </c>
      <c r="O14" s="353">
        <f>SUM(D14:N14)</f>
        <v>147</v>
      </c>
      <c r="P14" s="354"/>
      <c r="Q14" s="355"/>
    </row>
    <row r="15" spans="2:17" ht="15.75" thickBot="1" x14ac:dyDescent="0.3">
      <c r="B15" s="494"/>
      <c r="C15" s="495"/>
      <c r="D15" s="356"/>
      <c r="E15" s="392"/>
      <c r="F15" s="392"/>
      <c r="G15" s="392"/>
      <c r="H15" s="392"/>
      <c r="I15" s="495"/>
      <c r="J15" s="495"/>
      <c r="K15" s="495"/>
      <c r="L15" s="495"/>
      <c r="M15" s="495"/>
      <c r="N15" s="495"/>
      <c r="O15" s="495"/>
      <c r="P15" s="495"/>
      <c r="Q15" s="355"/>
    </row>
    <row r="16" spans="2:17" x14ac:dyDescent="0.25">
      <c r="B16" s="503"/>
      <c r="C16" s="505" t="s">
        <v>31</v>
      </c>
      <c r="D16" s="357"/>
      <c r="E16" s="358"/>
      <c r="F16" s="358"/>
      <c r="G16" s="358"/>
      <c r="H16" s="358"/>
      <c r="I16" s="495"/>
      <c r="J16" s="495"/>
      <c r="K16" s="495"/>
      <c r="L16" s="495"/>
      <c r="M16" s="495"/>
      <c r="N16" s="495"/>
      <c r="O16" s="495"/>
      <c r="P16" s="495"/>
    </row>
    <row r="17" spans="2:17" ht="15.75" thickBot="1" x14ac:dyDescent="0.3">
      <c r="B17" s="504"/>
      <c r="C17" s="506"/>
      <c r="D17" s="359"/>
      <c r="E17" s="360"/>
      <c r="F17" s="360"/>
      <c r="G17" s="360"/>
      <c r="H17" s="360"/>
      <c r="I17" s="501"/>
      <c r="J17" s="501"/>
      <c r="K17" s="501"/>
      <c r="L17" s="501"/>
      <c r="M17" s="501"/>
      <c r="N17" s="501"/>
      <c r="O17" s="501"/>
      <c r="P17" s="501"/>
    </row>
    <row r="18" spans="2:17" ht="15.75" thickBot="1" x14ac:dyDescent="0.3">
      <c r="B18" s="14" t="s">
        <v>32</v>
      </c>
      <c r="C18" s="439" t="s">
        <v>33</v>
      </c>
      <c r="D18" s="442"/>
      <c r="E18" s="181">
        <v>4</v>
      </c>
      <c r="F18" s="32">
        <v>3</v>
      </c>
      <c r="G18" s="32">
        <v>3</v>
      </c>
      <c r="H18" s="32">
        <v>3</v>
      </c>
      <c r="I18" s="33">
        <v>2</v>
      </c>
      <c r="J18" s="438">
        <v>2</v>
      </c>
      <c r="K18" s="184">
        <v>2</v>
      </c>
      <c r="L18" s="184">
        <v>4</v>
      </c>
      <c r="M18" s="184">
        <v>4</v>
      </c>
      <c r="N18" s="184">
        <v>4</v>
      </c>
      <c r="O18" s="361">
        <f t="shared" ref="O18:O24" si="4">SUM(D18:N18)</f>
        <v>31</v>
      </c>
      <c r="P18" s="448">
        <f>O18/39</f>
        <v>0.79487179487179482</v>
      </c>
      <c r="Q18" s="344" t="str">
        <f>REPT("l",O18)</f>
        <v>lllllllllllllllllllllllllllllll</v>
      </c>
    </row>
    <row r="19" spans="2:17" ht="15.75" thickBot="1" x14ac:dyDescent="0.3">
      <c r="B19" s="19" t="s">
        <v>34</v>
      </c>
      <c r="C19" s="440" t="s">
        <v>211</v>
      </c>
      <c r="D19" s="443">
        <v>2</v>
      </c>
      <c r="E19" s="182">
        <v>4</v>
      </c>
      <c r="F19" s="36">
        <v>4</v>
      </c>
      <c r="G19" s="36">
        <v>3</v>
      </c>
      <c r="H19" s="36">
        <v>3</v>
      </c>
      <c r="I19" s="37">
        <v>2</v>
      </c>
      <c r="J19" s="182">
        <v>2</v>
      </c>
      <c r="K19" s="36">
        <v>2</v>
      </c>
      <c r="L19" s="36">
        <v>4</v>
      </c>
      <c r="M19" s="36">
        <v>3</v>
      </c>
      <c r="N19" s="36">
        <v>3</v>
      </c>
      <c r="O19" s="17">
        <f t="shared" si="4"/>
        <v>32</v>
      </c>
      <c r="P19" s="448">
        <f t="shared" ref="P19:P24" si="5">O19/39</f>
        <v>0.82051282051282048</v>
      </c>
      <c r="Q19" s="344" t="str">
        <f t="shared" ref="Q19:Q23" si="6">REPT("l",O19)</f>
        <v>llllllllllllllllllllllllllllllll</v>
      </c>
    </row>
    <row r="20" spans="2:17" ht="15.75" thickBot="1" x14ac:dyDescent="0.3">
      <c r="B20" s="19" t="s">
        <v>35</v>
      </c>
      <c r="C20" s="440" t="s">
        <v>36</v>
      </c>
      <c r="D20" s="443"/>
      <c r="E20" s="182"/>
      <c r="F20" s="36"/>
      <c r="G20" s="36"/>
      <c r="H20" s="36"/>
      <c r="I20" s="37"/>
      <c r="J20" s="182"/>
      <c r="K20" s="36">
        <v>2</v>
      </c>
      <c r="L20" s="36">
        <v>2</v>
      </c>
      <c r="M20" s="36">
        <v>4</v>
      </c>
      <c r="N20" s="36">
        <v>4</v>
      </c>
      <c r="O20" s="17">
        <f t="shared" si="4"/>
        <v>12</v>
      </c>
      <c r="P20" s="448">
        <f t="shared" si="5"/>
        <v>0.30769230769230771</v>
      </c>
      <c r="Q20" s="344" t="str">
        <f t="shared" si="6"/>
        <v>llllllllllll</v>
      </c>
    </row>
    <row r="21" spans="2:17" ht="15.75" thickBot="1" x14ac:dyDescent="0.3">
      <c r="B21" s="19" t="s">
        <v>37</v>
      </c>
      <c r="C21" s="440" t="s">
        <v>212</v>
      </c>
      <c r="D21" s="443">
        <v>1</v>
      </c>
      <c r="E21" s="182">
        <v>2</v>
      </c>
      <c r="F21" s="36">
        <v>2</v>
      </c>
      <c r="G21" s="36">
        <v>2</v>
      </c>
      <c r="H21" s="36">
        <v>2</v>
      </c>
      <c r="I21" s="37">
        <v>0</v>
      </c>
      <c r="J21" s="182">
        <v>1</v>
      </c>
      <c r="K21" s="36">
        <v>2</v>
      </c>
      <c r="L21" s="36">
        <v>2</v>
      </c>
      <c r="M21" s="36">
        <v>2</v>
      </c>
      <c r="N21" s="36">
        <v>3</v>
      </c>
      <c r="O21" s="17">
        <f t="shared" si="4"/>
        <v>19</v>
      </c>
      <c r="P21" s="448">
        <f t="shared" si="5"/>
        <v>0.48717948717948717</v>
      </c>
      <c r="Q21" s="344" t="str">
        <f t="shared" si="6"/>
        <v>lllllllllllllllllll</v>
      </c>
    </row>
    <row r="22" spans="2:17" ht="15.75" thickBot="1" x14ac:dyDescent="0.3">
      <c r="B22" s="19" t="s">
        <v>39</v>
      </c>
      <c r="C22" s="440" t="s">
        <v>209</v>
      </c>
      <c r="D22" s="443">
        <v>2</v>
      </c>
      <c r="E22" s="182">
        <v>2</v>
      </c>
      <c r="F22" s="36">
        <v>4</v>
      </c>
      <c r="G22" s="184">
        <v>1</v>
      </c>
      <c r="H22" s="36">
        <v>4</v>
      </c>
      <c r="I22" s="37">
        <v>1</v>
      </c>
      <c r="J22" s="182">
        <v>1</v>
      </c>
      <c r="K22" s="36">
        <v>3</v>
      </c>
      <c r="L22" s="36">
        <v>4</v>
      </c>
      <c r="M22" s="36">
        <v>1</v>
      </c>
      <c r="N22" s="36">
        <v>3</v>
      </c>
      <c r="O22" s="17">
        <f t="shared" si="4"/>
        <v>26</v>
      </c>
      <c r="P22" s="448">
        <f t="shared" si="5"/>
        <v>0.66666666666666663</v>
      </c>
      <c r="Q22" s="344" t="str">
        <f t="shared" si="6"/>
        <v>llllllllllllllllllllllllll</v>
      </c>
    </row>
    <row r="23" spans="2:17" ht="15.75" thickBot="1" x14ac:dyDescent="0.3">
      <c r="B23" s="19">
        <v>6.1</v>
      </c>
      <c r="C23" s="440" t="s">
        <v>42</v>
      </c>
      <c r="D23" s="443">
        <v>3</v>
      </c>
      <c r="E23" s="182">
        <v>4</v>
      </c>
      <c r="F23" s="36">
        <v>4</v>
      </c>
      <c r="G23" s="36">
        <v>4</v>
      </c>
      <c r="H23" s="36">
        <v>4</v>
      </c>
      <c r="I23" s="37">
        <v>2</v>
      </c>
      <c r="J23" s="182">
        <v>2</v>
      </c>
      <c r="K23" s="36">
        <v>3</v>
      </c>
      <c r="L23" s="36">
        <v>4</v>
      </c>
      <c r="M23" s="36">
        <v>4</v>
      </c>
      <c r="N23" s="36">
        <v>4</v>
      </c>
      <c r="O23" s="17">
        <f t="shared" si="4"/>
        <v>38</v>
      </c>
      <c r="P23" s="448">
        <f t="shared" si="5"/>
        <v>0.97435897435897434</v>
      </c>
      <c r="Q23" s="344" t="str">
        <f t="shared" si="6"/>
        <v>llllllllllllllllllllllllllllllllllllll</v>
      </c>
    </row>
    <row r="24" spans="2:17" ht="15.75" thickBot="1" x14ac:dyDescent="0.3">
      <c r="B24" s="437" t="s">
        <v>43</v>
      </c>
      <c r="C24" s="441" t="s">
        <v>210</v>
      </c>
      <c r="D24" s="444"/>
      <c r="E24" s="364"/>
      <c r="F24" s="363"/>
      <c r="G24" s="363"/>
      <c r="H24" s="363"/>
      <c r="I24" s="445"/>
      <c r="J24" s="185"/>
      <c r="K24" s="40"/>
      <c r="L24" s="40"/>
      <c r="M24" s="40"/>
      <c r="N24" s="40">
        <v>1</v>
      </c>
      <c r="O24" s="17">
        <f t="shared" si="4"/>
        <v>1</v>
      </c>
      <c r="P24" s="448">
        <f t="shared" si="5"/>
        <v>2.564102564102564E-2</v>
      </c>
      <c r="Q24" s="366"/>
    </row>
    <row r="25" spans="2:17" x14ac:dyDescent="0.25">
      <c r="B25" s="39"/>
      <c r="C25" s="447" t="s">
        <v>45</v>
      </c>
      <c r="D25" s="350">
        <f>SUM(D18:D24)</f>
        <v>8</v>
      </c>
      <c r="E25" s="350">
        <f>SUM(E18:E24)</f>
        <v>16</v>
      </c>
      <c r="F25" s="350">
        <f>SUM(F18:F24)</f>
        <v>17</v>
      </c>
      <c r="G25" s="350">
        <f>SUM(G18:G24)</f>
        <v>13</v>
      </c>
      <c r="H25" s="350">
        <f>SUM(H18:H24)</f>
        <v>16</v>
      </c>
      <c r="I25" s="367">
        <f t="shared" ref="I25:N25" si="7">SUM(I18:I24)</f>
        <v>7</v>
      </c>
      <c r="J25" s="368">
        <f t="shared" si="7"/>
        <v>8</v>
      </c>
      <c r="K25" s="368">
        <f t="shared" si="7"/>
        <v>14</v>
      </c>
      <c r="L25" s="368">
        <f t="shared" si="7"/>
        <v>20</v>
      </c>
      <c r="M25" s="368">
        <f t="shared" si="7"/>
        <v>18</v>
      </c>
      <c r="N25" s="352">
        <f t="shared" si="7"/>
        <v>22</v>
      </c>
      <c r="O25" s="369">
        <f>SUM(D25:N25)</f>
        <v>159</v>
      </c>
      <c r="P25" s="18"/>
      <c r="Q25" s="370"/>
    </row>
    <row r="26" spans="2:17" ht="15.75" thickBot="1" x14ac:dyDescent="0.3">
      <c r="B26" s="43"/>
      <c r="C26" s="48" t="s">
        <v>46</v>
      </c>
      <c r="D26" s="371">
        <f>SUM(D14+D25)</f>
        <v>18</v>
      </c>
      <c r="E26" s="371">
        <f>SUM(E14+E25)</f>
        <v>32</v>
      </c>
      <c r="F26" s="372">
        <f>SUM(F14+F25)</f>
        <v>29</v>
      </c>
      <c r="G26" s="371">
        <f>SUM(G14+G25)</f>
        <v>26</v>
      </c>
      <c r="H26" s="371">
        <f>SUM(H14+H25)</f>
        <v>36</v>
      </c>
      <c r="I26" s="373">
        <f t="shared" ref="I26:N26" si="8">+SUM(I14+I25)</f>
        <v>19</v>
      </c>
      <c r="J26" s="374">
        <f t="shared" si="8"/>
        <v>17</v>
      </c>
      <c r="K26" s="374">
        <f t="shared" si="8"/>
        <v>26</v>
      </c>
      <c r="L26" s="374">
        <f t="shared" si="8"/>
        <v>36</v>
      </c>
      <c r="M26" s="374">
        <f t="shared" si="8"/>
        <v>32</v>
      </c>
      <c r="N26" s="374">
        <f t="shared" si="8"/>
        <v>35</v>
      </c>
      <c r="O26" s="376">
        <f>SUM(D26:N26)</f>
        <v>306</v>
      </c>
      <c r="P26" s="50"/>
    </row>
    <row r="27" spans="2:17" ht="15.75" thickBot="1" x14ac:dyDescent="0.3">
      <c r="B27" s="47"/>
      <c r="C27" s="394"/>
      <c r="D27" s="377"/>
      <c r="E27" s="377"/>
      <c r="F27" s="377"/>
      <c r="G27" s="377"/>
      <c r="H27" s="377"/>
      <c r="I27" s="53"/>
      <c r="J27" s="53"/>
      <c r="K27" s="53">
        <v>50</v>
      </c>
      <c r="L27" s="53"/>
      <c r="M27" s="53"/>
      <c r="N27" s="53"/>
      <c r="O27" s="53"/>
      <c r="P27" s="395"/>
    </row>
    <row r="28" spans="2:17" ht="15.75" thickBot="1" x14ac:dyDescent="0.3">
      <c r="B28" s="51"/>
      <c r="C28" s="378" t="s">
        <v>47</v>
      </c>
      <c r="D28" s="415">
        <v>3</v>
      </c>
      <c r="E28" s="415">
        <v>7</v>
      </c>
      <c r="F28" s="415">
        <v>4</v>
      </c>
      <c r="G28" s="415">
        <v>2</v>
      </c>
      <c r="H28" s="415">
        <v>6</v>
      </c>
      <c r="I28" s="416">
        <v>4</v>
      </c>
      <c r="J28" s="57">
        <v>19</v>
      </c>
      <c r="K28" s="57">
        <v>4</v>
      </c>
      <c r="L28" s="57">
        <v>1</v>
      </c>
      <c r="M28" s="57">
        <v>6</v>
      </c>
      <c r="N28" s="416">
        <v>3</v>
      </c>
      <c r="O28" s="61"/>
      <c r="P28" s="62"/>
    </row>
    <row r="29" spans="2:17" x14ac:dyDescent="0.25">
      <c r="B29" s="51"/>
      <c r="C29" s="381"/>
      <c r="D29" s="65">
        <v>10</v>
      </c>
      <c r="E29" s="65">
        <v>14</v>
      </c>
      <c r="F29" s="65">
        <v>11</v>
      </c>
      <c r="G29" s="65">
        <v>9</v>
      </c>
      <c r="H29" s="65">
        <v>13</v>
      </c>
      <c r="I29" s="186">
        <v>11</v>
      </c>
      <c r="J29" s="65">
        <v>26</v>
      </c>
      <c r="K29" s="65">
        <v>11</v>
      </c>
      <c r="L29" s="65">
        <v>8</v>
      </c>
      <c r="M29" s="65">
        <v>13</v>
      </c>
      <c r="N29" s="186">
        <v>10</v>
      </c>
      <c r="O29" s="67"/>
      <c r="P29" s="68"/>
    </row>
    <row r="30" spans="2:17" x14ac:dyDescent="0.25">
      <c r="B30" s="51"/>
      <c r="C30" s="383"/>
      <c r="D30" s="65">
        <v>24</v>
      </c>
      <c r="E30" s="65">
        <v>21</v>
      </c>
      <c r="F30" s="65">
        <v>18</v>
      </c>
      <c r="G30" s="65">
        <v>23</v>
      </c>
      <c r="H30" s="65">
        <v>20</v>
      </c>
      <c r="I30" s="186"/>
      <c r="J30" s="65"/>
      <c r="K30" s="65">
        <v>18</v>
      </c>
      <c r="L30" s="65">
        <v>15</v>
      </c>
      <c r="M30" s="65">
        <v>20</v>
      </c>
      <c r="N30" s="186">
        <v>17</v>
      </c>
      <c r="O30" s="67"/>
      <c r="P30" s="68"/>
    </row>
    <row r="31" spans="2:17" x14ac:dyDescent="0.25">
      <c r="B31" s="51"/>
      <c r="C31" s="383"/>
      <c r="D31" s="65">
        <v>31</v>
      </c>
      <c r="E31" s="65">
        <v>28</v>
      </c>
      <c r="F31" s="65">
        <v>25</v>
      </c>
      <c r="G31" s="65">
        <v>30</v>
      </c>
      <c r="H31" s="65">
        <v>27</v>
      </c>
      <c r="I31" s="186"/>
      <c r="J31" s="65"/>
      <c r="K31" s="65"/>
      <c r="L31" s="65">
        <v>29</v>
      </c>
      <c r="M31" s="65">
        <v>27</v>
      </c>
      <c r="N31" s="186">
        <v>24</v>
      </c>
      <c r="O31" s="67"/>
      <c r="P31" s="68"/>
    </row>
    <row r="32" spans="2:17" x14ac:dyDescent="0.25">
      <c r="B32" s="51"/>
      <c r="C32" s="383"/>
      <c r="D32" s="382"/>
      <c r="E32" s="382"/>
      <c r="F32" s="382"/>
      <c r="G32" s="382"/>
      <c r="H32" s="382"/>
      <c r="I32" s="188"/>
      <c r="J32" s="71"/>
      <c r="K32" s="71"/>
      <c r="L32" s="72"/>
      <c r="M32" s="71"/>
      <c r="N32" s="188"/>
      <c r="O32" s="73"/>
      <c r="P32" s="68"/>
    </row>
    <row r="33" spans="2:16" ht="15.75" thickBot="1" x14ac:dyDescent="0.3">
      <c r="B33" s="51"/>
      <c r="C33" s="384"/>
      <c r="D33" s="385"/>
      <c r="E33" s="385"/>
      <c r="F33" s="382"/>
      <c r="G33" s="382"/>
      <c r="H33" s="382"/>
      <c r="I33" s="407"/>
      <c r="J33" s="406"/>
      <c r="K33" s="406"/>
      <c r="L33" s="406"/>
      <c r="M33" s="406"/>
      <c r="N33" s="407"/>
      <c r="O33" s="77"/>
      <c r="P33" s="78"/>
    </row>
    <row r="34" spans="2:16" ht="30.75" customHeight="1" thickBot="1" x14ac:dyDescent="0.3">
      <c r="B34" s="51"/>
      <c r="C34" s="412" t="s">
        <v>48</v>
      </c>
      <c r="D34" s="450">
        <v>4</v>
      </c>
      <c r="E34" s="451">
        <v>4</v>
      </c>
      <c r="F34" s="452">
        <v>4</v>
      </c>
      <c r="G34" s="452">
        <v>4</v>
      </c>
      <c r="H34" s="452">
        <v>4</v>
      </c>
      <c r="I34" s="416">
        <v>2</v>
      </c>
      <c r="J34" s="415">
        <v>2</v>
      </c>
      <c r="K34" s="413">
        <v>3</v>
      </c>
      <c r="L34" s="415">
        <v>4</v>
      </c>
      <c r="M34" s="415">
        <v>4</v>
      </c>
      <c r="N34" s="415">
        <v>4</v>
      </c>
      <c r="O34" s="417">
        <f>SUM(D34:N34)</f>
        <v>39</v>
      </c>
      <c r="P34" s="414"/>
    </row>
    <row r="35" spans="2:16" x14ac:dyDescent="0.25">
      <c r="B35" s="51"/>
      <c r="C35" s="629" t="s">
        <v>49</v>
      </c>
      <c r="D35" s="449"/>
      <c r="E35" s="449"/>
      <c r="F35" s="449"/>
      <c r="G35" s="449"/>
      <c r="H35" s="449"/>
      <c r="I35" s="193"/>
      <c r="J35" s="57"/>
      <c r="K35" s="57"/>
      <c r="L35" s="57"/>
      <c r="M35" s="57"/>
      <c r="N35" s="57"/>
      <c r="O35" s="458" t="s">
        <v>192</v>
      </c>
      <c r="P35" s="459"/>
    </row>
    <row r="36" spans="2:16" x14ac:dyDescent="0.25">
      <c r="B36" s="51"/>
      <c r="C36" s="630"/>
      <c r="D36" s="388"/>
      <c r="E36" s="388"/>
      <c r="F36" s="388"/>
      <c r="G36" s="388"/>
      <c r="H36" s="388"/>
      <c r="I36" s="65"/>
      <c r="J36" s="65"/>
      <c r="K36" s="65"/>
      <c r="L36" s="65"/>
      <c r="M36" s="65"/>
      <c r="N36" s="65"/>
      <c r="O36" s="460"/>
      <c r="P36" s="461"/>
    </row>
    <row r="37" spans="2:16" x14ac:dyDescent="0.25">
      <c r="B37" s="51"/>
      <c r="C37" s="630"/>
      <c r="D37" s="388"/>
      <c r="E37" s="388"/>
      <c r="F37" s="388"/>
      <c r="G37" s="388"/>
      <c r="H37" s="388"/>
      <c r="I37" s="65"/>
      <c r="J37" s="65"/>
      <c r="K37" s="65"/>
      <c r="L37" s="65"/>
      <c r="M37" s="65"/>
      <c r="N37" s="65"/>
      <c r="O37" s="460"/>
      <c r="P37" s="461"/>
    </row>
    <row r="38" spans="2:16" x14ac:dyDescent="0.25">
      <c r="B38" s="51"/>
      <c r="C38" s="630"/>
      <c r="D38" s="388"/>
      <c r="E38" s="388"/>
      <c r="F38" s="388"/>
      <c r="G38" s="388"/>
      <c r="H38" s="388"/>
      <c r="I38" s="87"/>
      <c r="J38" s="65"/>
      <c r="K38" s="65"/>
      <c r="L38" s="65"/>
      <c r="M38" s="65"/>
      <c r="N38" s="65"/>
      <c r="O38" s="460"/>
      <c r="P38" s="461"/>
    </row>
    <row r="39" spans="2:16" ht="15.75" thickBot="1" x14ac:dyDescent="0.3">
      <c r="B39" s="51"/>
      <c r="C39" s="631"/>
      <c r="D39" s="453"/>
      <c r="E39" s="453"/>
      <c r="F39" s="453"/>
      <c r="G39" s="453"/>
      <c r="H39" s="453"/>
      <c r="I39" s="406"/>
      <c r="J39" s="406"/>
      <c r="K39" s="406"/>
      <c r="L39" s="406"/>
      <c r="M39" s="406"/>
      <c r="N39" s="406"/>
      <c r="O39" s="462"/>
      <c r="P39" s="463"/>
    </row>
    <row r="40" spans="2:16" ht="16.5" thickBot="1" x14ac:dyDescent="0.3">
      <c r="B40" s="51"/>
      <c r="C40" s="89"/>
      <c r="D40" s="389"/>
      <c r="E40" s="389"/>
      <c r="F40" s="389"/>
      <c r="G40" s="389"/>
      <c r="H40" s="389"/>
      <c r="I40" s="90"/>
      <c r="J40" s="90"/>
      <c r="K40" s="90"/>
      <c r="L40" s="90"/>
      <c r="M40" s="90"/>
      <c r="N40" s="90"/>
      <c r="O40" s="479"/>
      <c r="P40" s="480"/>
    </row>
    <row r="41" spans="2:16" ht="15.75" thickBot="1" x14ac:dyDescent="0.3">
      <c r="B41" s="89"/>
      <c r="C41" s="397"/>
      <c r="D41" s="398"/>
      <c r="E41" s="398"/>
      <c r="F41" s="398"/>
      <c r="G41" s="398"/>
      <c r="H41" s="398"/>
      <c r="I41" s="470"/>
      <c r="J41" s="470"/>
      <c r="K41" s="470"/>
      <c r="L41" s="470"/>
      <c r="M41" s="470"/>
      <c r="N41" s="470"/>
      <c r="O41" s="470"/>
      <c r="P41" s="469"/>
    </row>
    <row r="42" spans="2:16" ht="15.75" thickBot="1" x14ac:dyDescent="0.3">
      <c r="B42" s="396" t="s">
        <v>170</v>
      </c>
      <c r="C42" s="400"/>
      <c r="D42" s="403" t="s">
        <v>163</v>
      </c>
      <c r="E42" s="403"/>
      <c r="F42" s="403"/>
      <c r="G42" s="403"/>
      <c r="H42" s="403"/>
      <c r="I42" s="470"/>
      <c r="J42" s="470"/>
      <c r="K42" s="470"/>
      <c r="L42" s="470"/>
      <c r="M42" s="470"/>
      <c r="N42" s="470"/>
      <c r="O42" s="470"/>
      <c r="P42" s="469"/>
    </row>
    <row r="43" spans="2:16" ht="15.75" thickBot="1" x14ac:dyDescent="0.3">
      <c r="B43" s="399" t="s">
        <v>172</v>
      </c>
      <c r="C43" s="400"/>
      <c r="D43" s="454" t="s">
        <v>153</v>
      </c>
      <c r="E43" s="403"/>
      <c r="F43" s="403"/>
      <c r="G43" s="403"/>
      <c r="H43" s="403"/>
      <c r="I43" s="470"/>
      <c r="J43" s="470"/>
      <c r="K43" s="470"/>
      <c r="L43" s="470"/>
      <c r="M43" s="470"/>
      <c r="N43" s="470"/>
      <c r="O43" s="470"/>
      <c r="P43" s="469"/>
    </row>
    <row r="44" spans="2:16" ht="15.75" thickBot="1" x14ac:dyDescent="0.3">
      <c r="B44" s="399" t="s">
        <v>217</v>
      </c>
      <c r="C44" s="643"/>
      <c r="D44" s="641" t="s">
        <v>218</v>
      </c>
      <c r="E44" s="641"/>
      <c r="F44" s="641"/>
      <c r="G44" s="641"/>
      <c r="H44" s="641"/>
      <c r="I44" s="641"/>
      <c r="J44" s="402"/>
      <c r="K44" s="642"/>
      <c r="L44" s="508" t="s">
        <v>219</v>
      </c>
      <c r="M44" s="508"/>
      <c r="N44" s="508"/>
      <c r="O44" s="508"/>
      <c r="P44" s="509"/>
    </row>
    <row r="45" spans="2:16" ht="16.5" thickBot="1" x14ac:dyDescent="0.3">
      <c r="B45" s="401"/>
      <c r="C45" s="624" t="s">
        <v>214</v>
      </c>
      <c r="D45" s="624"/>
      <c r="E45" s="624"/>
      <c r="F45" s="624"/>
      <c r="G45" s="624"/>
      <c r="H45" s="624"/>
      <c r="I45" s="624"/>
      <c r="J45" s="624"/>
      <c r="K45" s="624"/>
      <c r="L45" s="624"/>
      <c r="M45" s="624"/>
      <c r="N45" s="624"/>
      <c r="O45" s="635" t="s">
        <v>215</v>
      </c>
      <c r="P45" s="636"/>
    </row>
    <row r="46" spans="2:16" ht="7.5" customHeight="1" thickBot="1" x14ac:dyDescent="0.3">
      <c r="B46" s="396"/>
      <c r="C46" s="400"/>
      <c r="D46" s="403"/>
      <c r="E46" s="403"/>
      <c r="F46" s="403"/>
      <c r="G46" s="403"/>
      <c r="H46" s="403"/>
      <c r="I46" s="471"/>
      <c r="J46" s="475"/>
      <c r="K46" s="475"/>
      <c r="L46" s="475"/>
      <c r="M46" s="475"/>
      <c r="N46" s="475"/>
      <c r="O46" s="475"/>
      <c r="P46" s="472"/>
    </row>
    <row r="47" spans="2:16" ht="15.75" thickBot="1" x14ac:dyDescent="0.3">
      <c r="B47" s="399" t="s">
        <v>59</v>
      </c>
      <c r="C47" s="404"/>
      <c r="D47" s="404"/>
      <c r="E47" s="404"/>
      <c r="F47" s="404" t="s">
        <v>198</v>
      </c>
      <c r="G47" s="404"/>
      <c r="H47" s="404"/>
      <c r="I47" s="404"/>
      <c r="J47" s="404"/>
      <c r="K47" s="404"/>
      <c r="L47" s="404"/>
      <c r="M47" s="404"/>
      <c r="N47" s="404"/>
      <c r="O47" s="404"/>
      <c r="P47" s="405"/>
    </row>
    <row r="48" spans="2:16" ht="16.5" thickBot="1" x14ac:dyDescent="0.3">
      <c r="B48" s="101"/>
      <c r="C48" s="390"/>
      <c r="D48" s="391"/>
      <c r="E48" s="391"/>
      <c r="F48" s="391"/>
      <c r="G48" s="391"/>
      <c r="H48" s="632" t="s">
        <v>197</v>
      </c>
      <c r="I48" s="632"/>
      <c r="J48" s="632"/>
      <c r="K48" s="632"/>
      <c r="L48" s="632"/>
      <c r="M48" s="632"/>
      <c r="N48" s="632"/>
      <c r="O48" s="632"/>
      <c r="P48" s="633"/>
    </row>
  </sheetData>
  <mergeCells count="22">
    <mergeCell ref="C35:C39"/>
    <mergeCell ref="O35:P39"/>
    <mergeCell ref="O40:P40"/>
    <mergeCell ref="I41:P41"/>
    <mergeCell ref="B15:C15"/>
    <mergeCell ref="I15:P17"/>
    <mergeCell ref="B16:B17"/>
    <mergeCell ref="C16:C17"/>
    <mergeCell ref="I46:P46"/>
    <mergeCell ref="H48:P48"/>
    <mergeCell ref="I42:P42"/>
    <mergeCell ref="I43:N43"/>
    <mergeCell ref="O43:P43"/>
    <mergeCell ref="C45:N45"/>
    <mergeCell ref="O45:P45"/>
    <mergeCell ref="L44:P44"/>
    <mergeCell ref="K8:M8"/>
    <mergeCell ref="B1:P1"/>
    <mergeCell ref="B2:P2"/>
    <mergeCell ref="D3:N3"/>
    <mergeCell ref="B4:B5"/>
    <mergeCell ref="C4:C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S27" sqref="R27:S27"/>
    </sheetView>
  </sheetViews>
  <sheetFormatPr baseColWidth="10" defaultRowHeight="15" x14ac:dyDescent="0.25"/>
  <cols>
    <col min="1" max="1" width="3.5703125" bestFit="1" customWidth="1"/>
    <col min="2" max="2" width="33.85546875" customWidth="1"/>
    <col min="3" max="13" width="4.7109375" customWidth="1"/>
    <col min="14" max="14" width="7.140625" bestFit="1" customWidth="1"/>
    <col min="15" max="15" width="9.85546875" customWidth="1"/>
  </cols>
  <sheetData>
    <row r="1" spans="1:15" ht="15.75" thickBot="1" x14ac:dyDescent="0.3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9"/>
    </row>
    <row r="2" spans="1:15" ht="15.75" thickBot="1" x14ac:dyDescent="0.3">
      <c r="A2" s="510" t="s">
        <v>1</v>
      </c>
      <c r="B2" s="511"/>
      <c r="C2" s="511"/>
      <c r="D2" s="511"/>
      <c r="E2" s="511"/>
      <c r="F2" s="511"/>
      <c r="G2" s="511"/>
      <c r="H2" s="511"/>
      <c r="I2" s="511"/>
      <c r="J2" s="511"/>
      <c r="K2" s="511"/>
      <c r="L2" s="511"/>
      <c r="M2" s="511"/>
      <c r="N2" s="511"/>
      <c r="O2" s="512"/>
    </row>
    <row r="3" spans="1:15" ht="15.75" thickBot="1" x14ac:dyDescent="0.3">
      <c r="A3" s="1"/>
      <c r="B3" s="2"/>
      <c r="C3" s="513" t="s">
        <v>115</v>
      </c>
      <c r="D3" s="514"/>
      <c r="E3" s="514"/>
      <c r="F3" s="514"/>
      <c r="G3" s="514"/>
      <c r="H3" s="514"/>
      <c r="I3" s="514"/>
      <c r="J3" s="514"/>
      <c r="K3" s="514"/>
      <c r="L3" s="514"/>
      <c r="M3" s="515"/>
      <c r="N3" s="215"/>
      <c r="O3" s="4"/>
    </row>
    <row r="4" spans="1:15" x14ac:dyDescent="0.25">
      <c r="A4" s="503"/>
      <c r="B4" s="505" t="s">
        <v>3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176" t="s">
        <v>14</v>
      </c>
      <c r="I4" s="5" t="s">
        <v>4</v>
      </c>
      <c r="J4" s="6" t="s">
        <v>5</v>
      </c>
      <c r="K4" s="6" t="s">
        <v>6</v>
      </c>
      <c r="L4" s="6" t="s">
        <v>7</v>
      </c>
      <c r="M4" s="6" t="s">
        <v>8</v>
      </c>
      <c r="N4" s="7" t="s">
        <v>15</v>
      </c>
      <c r="O4" s="8" t="s">
        <v>16</v>
      </c>
    </row>
    <row r="5" spans="1:15" ht="15.75" thickBot="1" x14ac:dyDescent="0.3">
      <c r="A5" s="516"/>
      <c r="B5" s="517"/>
      <c r="C5" s="9"/>
      <c r="D5" s="10"/>
      <c r="E5" s="10"/>
      <c r="F5" s="10"/>
      <c r="G5" s="10"/>
      <c r="H5" s="10"/>
      <c r="I5" s="10"/>
      <c r="J5" s="10"/>
      <c r="K5" s="10"/>
      <c r="L5" s="10"/>
      <c r="M5" s="11"/>
      <c r="N5" s="12"/>
      <c r="O5" s="13"/>
    </row>
    <row r="6" spans="1:15" ht="15.75" thickBot="1" x14ac:dyDescent="0.3">
      <c r="A6" s="8" t="s">
        <v>17</v>
      </c>
      <c r="B6" s="14" t="s">
        <v>18</v>
      </c>
      <c r="C6" s="15">
        <v>2</v>
      </c>
      <c r="D6" s="15">
        <v>5</v>
      </c>
      <c r="E6" s="15">
        <v>3</v>
      </c>
      <c r="F6" s="15">
        <v>2</v>
      </c>
      <c r="G6" s="15"/>
      <c r="H6" s="15"/>
      <c r="I6" s="177"/>
      <c r="J6" s="177"/>
      <c r="K6" s="15"/>
      <c r="L6" s="177"/>
      <c r="M6" s="16"/>
      <c r="N6" s="17">
        <f>SUM(C6:M6)</f>
        <v>12</v>
      </c>
      <c r="O6" s="18">
        <f>N6/17</f>
        <v>0.70588235294117652</v>
      </c>
    </row>
    <row r="7" spans="1:15" ht="15.75" thickBot="1" x14ac:dyDescent="0.3">
      <c r="A7" s="8" t="s">
        <v>19</v>
      </c>
      <c r="B7" s="19" t="s">
        <v>20</v>
      </c>
      <c r="C7" s="20">
        <v>3</v>
      </c>
      <c r="D7" s="15">
        <v>5</v>
      </c>
      <c r="E7" s="20">
        <v>4</v>
      </c>
      <c r="F7" s="20">
        <v>4</v>
      </c>
      <c r="G7" s="20"/>
      <c r="H7" s="20"/>
      <c r="I7" s="178"/>
      <c r="J7" s="178"/>
      <c r="K7" s="20"/>
      <c r="L7" s="178"/>
      <c r="M7" s="21"/>
      <c r="N7" s="17">
        <f t="shared" ref="N7:N12" si="0">SUM(C7:M7)</f>
        <v>16</v>
      </c>
      <c r="O7" s="18">
        <f t="shared" ref="O7:O12" si="1">N7/17</f>
        <v>0.94117647058823528</v>
      </c>
    </row>
    <row r="8" spans="1:15" ht="15.75" thickBot="1" x14ac:dyDescent="0.3">
      <c r="A8" s="8" t="s">
        <v>21</v>
      </c>
      <c r="B8" s="19" t="s">
        <v>22</v>
      </c>
      <c r="C8" s="20">
        <v>3</v>
      </c>
      <c r="D8" s="15">
        <v>4</v>
      </c>
      <c r="E8" s="20">
        <v>4</v>
      </c>
      <c r="F8" s="20">
        <v>4</v>
      </c>
      <c r="G8" s="20"/>
      <c r="H8" s="20"/>
      <c r="I8" s="178"/>
      <c r="J8" s="178"/>
      <c r="K8" s="20"/>
      <c r="L8" s="179"/>
      <c r="M8" s="21"/>
      <c r="N8" s="17">
        <f t="shared" si="0"/>
        <v>15</v>
      </c>
      <c r="O8" s="18">
        <f t="shared" si="1"/>
        <v>0.88235294117647056</v>
      </c>
    </row>
    <row r="9" spans="1:15" ht="15.75" thickBot="1" x14ac:dyDescent="0.3">
      <c r="A9" s="8" t="s">
        <v>23</v>
      </c>
      <c r="B9" s="19" t="s">
        <v>24</v>
      </c>
      <c r="C9" s="20">
        <v>2</v>
      </c>
      <c r="D9" s="15">
        <v>4</v>
      </c>
      <c r="E9" s="20">
        <v>0</v>
      </c>
      <c r="F9" s="20">
        <v>3</v>
      </c>
      <c r="G9" s="20"/>
      <c r="H9" s="20"/>
      <c r="I9" s="178"/>
      <c r="J9" s="178"/>
      <c r="K9" s="20"/>
      <c r="L9" s="179"/>
      <c r="M9" s="21"/>
      <c r="N9" s="17">
        <f t="shared" si="0"/>
        <v>9</v>
      </c>
      <c r="O9" s="18">
        <f t="shared" si="1"/>
        <v>0.52941176470588236</v>
      </c>
    </row>
    <row r="10" spans="1:15" ht="15.75" thickBot="1" x14ac:dyDescent="0.3">
      <c r="A10" s="8" t="s">
        <v>25</v>
      </c>
      <c r="B10" s="19" t="s">
        <v>26</v>
      </c>
      <c r="C10" s="20">
        <v>0</v>
      </c>
      <c r="D10" s="15">
        <v>0</v>
      </c>
      <c r="E10" s="20">
        <v>0</v>
      </c>
      <c r="F10" s="20">
        <v>0</v>
      </c>
      <c r="G10" s="20"/>
      <c r="H10" s="20"/>
      <c r="I10" s="178"/>
      <c r="J10" s="178"/>
      <c r="K10" s="20"/>
      <c r="L10" s="178"/>
      <c r="M10" s="21"/>
      <c r="N10" s="17">
        <f t="shared" si="0"/>
        <v>0</v>
      </c>
      <c r="O10" s="18">
        <f t="shared" si="1"/>
        <v>0</v>
      </c>
    </row>
    <row r="11" spans="1:15" ht="15.75" thickBot="1" x14ac:dyDescent="0.3">
      <c r="A11" s="8" t="s">
        <v>27</v>
      </c>
      <c r="B11" s="19" t="s">
        <v>28</v>
      </c>
      <c r="C11" s="20">
        <v>1</v>
      </c>
      <c r="D11" s="15">
        <v>0</v>
      </c>
      <c r="E11" s="20">
        <v>3</v>
      </c>
      <c r="F11" s="20">
        <v>2</v>
      </c>
      <c r="G11" s="20"/>
      <c r="H11" s="20"/>
      <c r="I11" s="178"/>
      <c r="J11" s="178"/>
      <c r="K11" s="20"/>
      <c r="L11" s="178"/>
      <c r="M11" s="21"/>
      <c r="N11" s="17">
        <f t="shared" si="0"/>
        <v>6</v>
      </c>
      <c r="O11" s="18">
        <f t="shared" si="1"/>
        <v>0.35294117647058826</v>
      </c>
    </row>
    <row r="12" spans="1:15" ht="15.75" thickBot="1" x14ac:dyDescent="0.3">
      <c r="A12" s="22" t="s">
        <v>29</v>
      </c>
      <c r="B12" s="23" t="s">
        <v>30</v>
      </c>
      <c r="C12" s="24">
        <v>3</v>
      </c>
      <c r="D12" s="15">
        <v>6</v>
      </c>
      <c r="E12" s="24">
        <v>3</v>
      </c>
      <c r="F12" s="24">
        <v>3</v>
      </c>
      <c r="G12" s="24"/>
      <c r="H12" s="24"/>
      <c r="I12" s="180"/>
      <c r="J12" s="180"/>
      <c r="K12" s="24"/>
      <c r="L12" s="180"/>
      <c r="M12" s="25"/>
      <c r="N12" s="17">
        <f t="shared" si="0"/>
        <v>15</v>
      </c>
      <c r="O12" s="18">
        <f t="shared" si="1"/>
        <v>0.88235294117647056</v>
      </c>
    </row>
    <row r="13" spans="1:15" ht="15.75" thickBot="1" x14ac:dyDescent="0.3">
      <c r="A13" s="26"/>
      <c r="B13" s="27"/>
      <c r="C13" s="28">
        <f>SUM(C6:C12)</f>
        <v>14</v>
      </c>
      <c r="D13" s="28">
        <f>SUM(D6:D12)</f>
        <v>24</v>
      </c>
      <c r="E13" s="28">
        <f>SUM(E6:E12)</f>
        <v>17</v>
      </c>
      <c r="F13" s="28">
        <f>SUM(F6:F12)</f>
        <v>18</v>
      </c>
      <c r="G13" s="28"/>
      <c r="H13" s="28"/>
      <c r="I13" s="28"/>
      <c r="J13" s="28"/>
      <c r="K13" s="28"/>
      <c r="L13" s="28"/>
      <c r="M13" s="28"/>
      <c r="N13" s="29">
        <f t="shared" ref="N13" si="2">SUM(N6:N12)</f>
        <v>73</v>
      </c>
      <c r="O13" s="22"/>
    </row>
    <row r="14" spans="1:15" ht="15.75" thickBot="1" x14ac:dyDescent="0.3">
      <c r="A14" s="494"/>
      <c r="B14" s="495"/>
      <c r="C14" s="496"/>
      <c r="D14" s="497"/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8"/>
    </row>
    <row r="15" spans="1:15" x14ac:dyDescent="0.25">
      <c r="A15" s="503"/>
      <c r="B15" s="505" t="s">
        <v>31</v>
      </c>
      <c r="C15" s="494"/>
      <c r="D15" s="495"/>
      <c r="E15" s="495"/>
      <c r="F15" s="495"/>
      <c r="G15" s="495"/>
      <c r="H15" s="495"/>
      <c r="I15" s="495"/>
      <c r="J15" s="495"/>
      <c r="K15" s="495"/>
      <c r="L15" s="495"/>
      <c r="M15" s="495"/>
      <c r="N15" s="495"/>
      <c r="O15" s="499"/>
    </row>
    <row r="16" spans="1:15" ht="15.75" thickBot="1" x14ac:dyDescent="0.3">
      <c r="A16" s="504"/>
      <c r="B16" s="506"/>
      <c r="C16" s="500"/>
      <c r="D16" s="501"/>
      <c r="E16" s="501"/>
      <c r="F16" s="501"/>
      <c r="G16" s="501"/>
      <c r="H16" s="501"/>
      <c r="I16" s="501"/>
      <c r="J16" s="501"/>
      <c r="K16" s="501"/>
      <c r="L16" s="501"/>
      <c r="M16" s="501"/>
      <c r="N16" s="501"/>
      <c r="O16" s="502"/>
    </row>
    <row r="17" spans="1:15" ht="15.75" thickBot="1" x14ac:dyDescent="0.3">
      <c r="A17" s="30" t="s">
        <v>32</v>
      </c>
      <c r="B17" s="31" t="s">
        <v>33</v>
      </c>
      <c r="C17" s="32">
        <v>2</v>
      </c>
      <c r="D17" s="32">
        <v>5</v>
      </c>
      <c r="E17" s="32">
        <v>4</v>
      </c>
      <c r="F17" s="32">
        <v>4</v>
      </c>
      <c r="G17" s="32"/>
      <c r="H17" s="32"/>
      <c r="I17" s="181"/>
      <c r="J17" s="32"/>
      <c r="K17" s="32"/>
      <c r="L17" s="32"/>
      <c r="M17" s="33"/>
      <c r="N17" s="22">
        <f>SUM(C17:M17)</f>
        <v>15</v>
      </c>
      <c r="O17" s="18">
        <f>N17/17</f>
        <v>0.88235294117647056</v>
      </c>
    </row>
    <row r="18" spans="1:15" ht="15.75" thickBot="1" x14ac:dyDescent="0.3">
      <c r="A18" s="34" t="s">
        <v>34</v>
      </c>
      <c r="B18" s="35" t="s">
        <v>92</v>
      </c>
      <c r="C18" s="36">
        <v>2</v>
      </c>
      <c r="D18" s="36">
        <v>6</v>
      </c>
      <c r="E18" s="36">
        <v>3</v>
      </c>
      <c r="F18" s="36">
        <v>4</v>
      </c>
      <c r="G18" s="36"/>
      <c r="H18" s="36"/>
      <c r="I18" s="182"/>
      <c r="J18" s="36"/>
      <c r="K18" s="36"/>
      <c r="L18" s="36"/>
      <c r="M18" s="37"/>
      <c r="N18" s="22">
        <f t="shared" ref="N18:N24" si="3">SUM(C18:M18)</f>
        <v>15</v>
      </c>
      <c r="O18" s="18">
        <f t="shared" ref="O18:O24" si="4">N18/17</f>
        <v>0.88235294117647056</v>
      </c>
    </row>
    <row r="19" spans="1:15" ht="15.75" thickBot="1" x14ac:dyDescent="0.3">
      <c r="A19" s="34" t="s">
        <v>35</v>
      </c>
      <c r="B19" s="35" t="s">
        <v>36</v>
      </c>
      <c r="C19" s="36">
        <v>0</v>
      </c>
      <c r="D19" s="36">
        <v>3</v>
      </c>
      <c r="E19" s="36">
        <v>3</v>
      </c>
      <c r="F19" s="36">
        <v>2</v>
      </c>
      <c r="G19" s="36"/>
      <c r="H19" s="36"/>
      <c r="I19" s="182"/>
      <c r="J19" s="36"/>
      <c r="K19" s="36"/>
      <c r="L19" s="36"/>
      <c r="M19" s="38"/>
      <c r="N19" s="22">
        <f t="shared" si="3"/>
        <v>8</v>
      </c>
      <c r="O19" s="18">
        <f t="shared" si="4"/>
        <v>0.47058823529411764</v>
      </c>
    </row>
    <row r="20" spans="1:15" ht="15.75" thickBot="1" x14ac:dyDescent="0.3">
      <c r="A20" s="34" t="s">
        <v>37</v>
      </c>
      <c r="B20" s="35" t="s">
        <v>38</v>
      </c>
      <c r="C20" s="36">
        <v>0</v>
      </c>
      <c r="D20" s="36">
        <v>3</v>
      </c>
      <c r="E20" s="36">
        <v>2</v>
      </c>
      <c r="F20" s="36">
        <v>0</v>
      </c>
      <c r="G20" s="36"/>
      <c r="H20" s="36"/>
      <c r="I20" s="182"/>
      <c r="J20" s="36"/>
      <c r="K20" s="36"/>
      <c r="L20" s="36"/>
      <c r="M20" s="38"/>
      <c r="N20" s="22">
        <f t="shared" si="3"/>
        <v>5</v>
      </c>
      <c r="O20" s="18">
        <f t="shared" si="4"/>
        <v>0.29411764705882354</v>
      </c>
    </row>
    <row r="21" spans="1:15" ht="15.75" thickBot="1" x14ac:dyDescent="0.3">
      <c r="A21" s="34" t="s">
        <v>39</v>
      </c>
      <c r="B21" s="183" t="s">
        <v>40</v>
      </c>
      <c r="C21" s="36">
        <v>2</v>
      </c>
      <c r="D21" s="36">
        <v>2</v>
      </c>
      <c r="E21" s="36"/>
      <c r="F21" s="36"/>
      <c r="G21" s="36"/>
      <c r="H21" s="36"/>
      <c r="I21" s="182"/>
      <c r="J21" s="36"/>
      <c r="K21" s="36"/>
      <c r="L21" s="184"/>
      <c r="M21" s="38"/>
      <c r="N21" s="22">
        <f t="shared" si="3"/>
        <v>4</v>
      </c>
      <c r="O21" s="18">
        <f t="shared" si="4"/>
        <v>0.23529411764705882</v>
      </c>
    </row>
    <row r="22" spans="1:15" ht="15.75" thickBot="1" x14ac:dyDescent="0.3">
      <c r="A22" s="34"/>
      <c r="B22" s="183" t="s">
        <v>134</v>
      </c>
      <c r="C22" s="36"/>
      <c r="D22" s="36"/>
      <c r="E22" s="36">
        <v>3</v>
      </c>
      <c r="F22" s="36">
        <v>3</v>
      </c>
      <c r="G22" s="36"/>
      <c r="H22" s="36"/>
      <c r="I22" s="182"/>
      <c r="J22" s="36"/>
      <c r="K22" s="36"/>
      <c r="L22" s="184"/>
      <c r="M22" s="38"/>
      <c r="N22" s="22"/>
      <c r="O22" s="18">
        <f t="shared" si="4"/>
        <v>0</v>
      </c>
    </row>
    <row r="23" spans="1:15" ht="15.75" thickBot="1" x14ac:dyDescent="0.3">
      <c r="A23" s="39" t="s">
        <v>41</v>
      </c>
      <c r="B23" s="35" t="s">
        <v>42</v>
      </c>
      <c r="C23" s="36">
        <v>3</v>
      </c>
      <c r="D23" s="36">
        <v>6</v>
      </c>
      <c r="E23" s="36">
        <v>4</v>
      </c>
      <c r="F23" s="36">
        <v>4</v>
      </c>
      <c r="G23" s="36"/>
      <c r="H23" s="36"/>
      <c r="I23" s="182"/>
      <c r="J23" s="36"/>
      <c r="K23" s="36"/>
      <c r="L23" s="36"/>
      <c r="M23" s="38"/>
      <c r="N23" s="22">
        <f t="shared" si="3"/>
        <v>17</v>
      </c>
      <c r="O23" s="18">
        <f t="shared" si="4"/>
        <v>1</v>
      </c>
    </row>
    <row r="24" spans="1:15" ht="15.75" thickBot="1" x14ac:dyDescent="0.3">
      <c r="A24" s="39"/>
      <c r="B24" s="35" t="s">
        <v>120</v>
      </c>
      <c r="C24" s="40">
        <v>0</v>
      </c>
      <c r="D24" s="40">
        <v>2</v>
      </c>
      <c r="E24" s="40">
        <v>2</v>
      </c>
      <c r="F24" s="40">
        <v>1</v>
      </c>
      <c r="G24" s="40"/>
      <c r="H24" s="40"/>
      <c r="I24" s="185"/>
      <c r="J24" s="40"/>
      <c r="K24" s="40"/>
      <c r="L24" s="40"/>
      <c r="M24" s="42"/>
      <c r="N24" s="22">
        <f t="shared" si="3"/>
        <v>5</v>
      </c>
      <c r="O24" s="18">
        <f t="shared" si="4"/>
        <v>0.29411764705882354</v>
      </c>
    </row>
    <row r="25" spans="1:15" ht="15.75" thickBot="1" x14ac:dyDescent="0.3">
      <c r="A25" s="43"/>
      <c r="B25" s="44" t="s">
        <v>45</v>
      </c>
      <c r="C25" s="29">
        <f>SUM(C17:C24)</f>
        <v>9</v>
      </c>
      <c r="D25" s="29">
        <f>SUM(D17:D24)</f>
        <v>27</v>
      </c>
      <c r="E25" s="29">
        <f>SUM(E17:E24)</f>
        <v>21</v>
      </c>
      <c r="F25" s="29">
        <f>SUM(F17:F24)</f>
        <v>18</v>
      </c>
      <c r="G25" s="29"/>
      <c r="H25" s="29"/>
      <c r="I25" s="29"/>
      <c r="J25" s="29"/>
      <c r="K25" s="29"/>
      <c r="L25" s="29"/>
      <c r="M25" s="28"/>
      <c r="N25" s="45">
        <f>SUM(C25:M25)</f>
        <v>75</v>
      </c>
      <c r="O25" s="46"/>
    </row>
    <row r="26" spans="1:15" ht="15.75" thickBot="1" x14ac:dyDescent="0.3">
      <c r="A26" s="47"/>
      <c r="B26" s="48" t="s">
        <v>46</v>
      </c>
      <c r="C26" s="49">
        <f>+SUM(C13+C25)</f>
        <v>23</v>
      </c>
      <c r="D26" s="49">
        <f>+SUM(D13+D25)</f>
        <v>51</v>
      </c>
      <c r="E26" s="49">
        <f>+SUM(E13+E25)</f>
        <v>38</v>
      </c>
      <c r="F26" s="49">
        <f>+SUM(E13+E25)</f>
        <v>38</v>
      </c>
      <c r="G26" s="49"/>
      <c r="H26" s="49"/>
      <c r="I26" s="49"/>
      <c r="J26" s="49"/>
      <c r="K26" s="49"/>
      <c r="L26" s="49"/>
      <c r="M26" s="49"/>
      <c r="N26" s="49">
        <f>SUM(C26:M26)</f>
        <v>150</v>
      </c>
      <c r="O26" s="50"/>
    </row>
    <row r="27" spans="1:15" ht="15.75" thickBot="1" x14ac:dyDescent="0.3">
      <c r="A27" s="51"/>
      <c r="B27" s="211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12"/>
    </row>
    <row r="28" spans="1:15" ht="15.75" thickBot="1" x14ac:dyDescent="0.3">
      <c r="A28" s="51"/>
      <c r="B28" s="55" t="s">
        <v>47</v>
      </c>
      <c r="C28" s="213">
        <v>4</v>
      </c>
      <c r="D28" s="57">
        <v>1</v>
      </c>
      <c r="E28" s="57">
        <v>5</v>
      </c>
      <c r="F28" s="57">
        <v>3</v>
      </c>
      <c r="G28" s="57"/>
      <c r="H28" s="58"/>
      <c r="I28" s="59"/>
      <c r="J28" s="60"/>
      <c r="K28" s="59"/>
      <c r="L28" s="59"/>
      <c r="M28" s="57"/>
      <c r="N28" s="61"/>
      <c r="O28" s="62"/>
    </row>
    <row r="29" spans="1:15" x14ac:dyDescent="0.25">
      <c r="A29" s="51"/>
      <c r="B29" s="63"/>
      <c r="C29" s="64">
        <v>11</v>
      </c>
      <c r="D29" s="65">
        <v>8</v>
      </c>
      <c r="E29" s="65">
        <v>12</v>
      </c>
      <c r="F29" s="65">
        <v>17</v>
      </c>
      <c r="G29" s="65"/>
      <c r="H29" s="186"/>
      <c r="I29" s="66"/>
      <c r="J29" s="187"/>
      <c r="K29" s="66"/>
      <c r="L29" s="66"/>
      <c r="M29" s="66"/>
      <c r="N29" s="67"/>
      <c r="O29" s="68"/>
    </row>
    <row r="30" spans="1:15" x14ac:dyDescent="0.25">
      <c r="A30" s="51"/>
      <c r="B30" s="69"/>
      <c r="C30" s="64">
        <v>25</v>
      </c>
      <c r="D30" s="65">
        <v>9</v>
      </c>
      <c r="E30" s="65">
        <v>19</v>
      </c>
      <c r="F30" s="65">
        <v>24</v>
      </c>
      <c r="G30" s="65"/>
      <c r="H30" s="186"/>
      <c r="I30" s="66"/>
      <c r="J30" s="187"/>
      <c r="K30" s="66"/>
      <c r="L30" s="66"/>
      <c r="M30" s="65"/>
      <c r="N30" s="67"/>
      <c r="O30" s="68"/>
    </row>
    <row r="31" spans="1:15" x14ac:dyDescent="0.25">
      <c r="A31" s="51"/>
      <c r="B31" s="69"/>
      <c r="C31" s="64"/>
      <c r="D31" s="65">
        <v>15</v>
      </c>
      <c r="E31" s="65">
        <v>26</v>
      </c>
      <c r="F31" s="65">
        <v>31</v>
      </c>
      <c r="G31" s="65"/>
      <c r="H31" s="186"/>
      <c r="I31" s="66"/>
      <c r="J31" s="187"/>
      <c r="K31" s="66"/>
      <c r="L31" s="66"/>
      <c r="M31" s="65"/>
      <c r="N31" s="67"/>
      <c r="O31" s="68"/>
    </row>
    <row r="32" spans="1:15" x14ac:dyDescent="0.25">
      <c r="A32" s="51"/>
      <c r="B32" s="69"/>
      <c r="C32" s="70"/>
      <c r="D32" s="71">
        <v>22</v>
      </c>
      <c r="E32" s="71"/>
      <c r="F32" s="72"/>
      <c r="G32" s="71"/>
      <c r="H32" s="188"/>
      <c r="I32" s="85"/>
      <c r="J32" s="85"/>
      <c r="K32" s="189"/>
      <c r="L32" s="85"/>
      <c r="M32" s="71"/>
      <c r="N32" s="73"/>
      <c r="O32" s="68"/>
    </row>
    <row r="33" spans="1:15" ht="15.75" thickBot="1" x14ac:dyDescent="0.3">
      <c r="A33" s="51"/>
      <c r="B33" s="74"/>
      <c r="C33" s="214"/>
      <c r="D33" s="216">
        <v>29</v>
      </c>
      <c r="E33" s="216"/>
      <c r="F33" s="216"/>
      <c r="G33" s="216"/>
      <c r="H33" s="190"/>
      <c r="I33" s="217"/>
      <c r="J33" s="217"/>
      <c r="K33" s="217"/>
      <c r="L33" s="217"/>
      <c r="M33" s="216"/>
      <c r="N33" s="77"/>
      <c r="O33" s="78"/>
    </row>
    <row r="34" spans="1:15" x14ac:dyDescent="0.25">
      <c r="A34" s="489"/>
      <c r="B34" s="490" t="s">
        <v>48</v>
      </c>
      <c r="C34" s="492">
        <v>3</v>
      </c>
      <c r="D34" s="518">
        <v>6</v>
      </c>
      <c r="E34" s="464">
        <v>4</v>
      </c>
      <c r="F34" s="518">
        <v>4</v>
      </c>
      <c r="G34" s="518"/>
      <c r="H34" s="518"/>
      <c r="I34" s="520"/>
      <c r="J34" s="520"/>
      <c r="K34" s="520"/>
      <c r="L34" s="520"/>
      <c r="M34" s="518"/>
      <c r="N34" s="522"/>
      <c r="O34" s="487">
        <f>SUM(C34:N34)</f>
        <v>17</v>
      </c>
    </row>
    <row r="35" spans="1:15" ht="15.75" thickBot="1" x14ac:dyDescent="0.3">
      <c r="A35" s="489"/>
      <c r="B35" s="491"/>
      <c r="C35" s="493"/>
      <c r="D35" s="519"/>
      <c r="E35" s="465"/>
      <c r="F35" s="519"/>
      <c r="G35" s="519"/>
      <c r="H35" s="519"/>
      <c r="I35" s="521"/>
      <c r="J35" s="521"/>
      <c r="K35" s="521"/>
      <c r="L35" s="521"/>
      <c r="M35" s="519"/>
      <c r="N35" s="523"/>
      <c r="O35" s="488"/>
    </row>
    <row r="36" spans="1:15" ht="15.75" thickBot="1" x14ac:dyDescent="0.3">
      <c r="A36" s="51"/>
      <c r="B36" s="79"/>
      <c r="C36" s="80"/>
      <c r="D36" s="80"/>
      <c r="E36" s="80"/>
      <c r="F36" s="80"/>
      <c r="G36" s="80"/>
      <c r="H36" s="80"/>
      <c r="I36" s="81"/>
      <c r="J36" s="81"/>
      <c r="K36" s="81"/>
      <c r="L36" s="81"/>
      <c r="M36" s="79"/>
      <c r="N36" s="79"/>
      <c r="O36" s="212"/>
    </row>
    <row r="37" spans="1:15" x14ac:dyDescent="0.25">
      <c r="A37" s="51"/>
      <c r="B37" s="455" t="s">
        <v>49</v>
      </c>
      <c r="C37" s="82"/>
      <c r="D37" s="57"/>
      <c r="E37" s="57"/>
      <c r="F37" s="57"/>
      <c r="G37" s="57"/>
      <c r="H37" s="57"/>
      <c r="I37" s="194"/>
      <c r="J37" s="59"/>
      <c r="K37" s="59"/>
      <c r="L37" s="66"/>
      <c r="M37" s="83"/>
      <c r="N37" s="458" t="s">
        <v>50</v>
      </c>
      <c r="O37" s="459"/>
    </row>
    <row r="38" spans="1:15" x14ac:dyDescent="0.25">
      <c r="A38" s="51"/>
      <c r="B38" s="456"/>
      <c r="C38" s="65"/>
      <c r="D38" s="65"/>
      <c r="E38" s="65"/>
      <c r="F38" s="65"/>
      <c r="G38" s="65"/>
      <c r="H38" s="65"/>
      <c r="I38" s="66"/>
      <c r="J38" s="66"/>
      <c r="K38" s="66"/>
      <c r="L38" s="66"/>
      <c r="M38" s="84"/>
      <c r="N38" s="460"/>
      <c r="O38" s="461"/>
    </row>
    <row r="39" spans="1:15" x14ac:dyDescent="0.25">
      <c r="A39" s="51"/>
      <c r="B39" s="456"/>
      <c r="C39" s="65"/>
      <c r="D39" s="65"/>
      <c r="E39" s="65"/>
      <c r="F39" s="65"/>
      <c r="G39" s="65"/>
      <c r="H39" s="65"/>
      <c r="I39" s="66"/>
      <c r="J39" s="66"/>
      <c r="K39" s="66"/>
      <c r="L39" s="85"/>
      <c r="M39" s="86"/>
      <c r="N39" s="460"/>
      <c r="O39" s="461"/>
    </row>
    <row r="40" spans="1:15" x14ac:dyDescent="0.25">
      <c r="A40" s="51"/>
      <c r="B40" s="456"/>
      <c r="C40" s="87"/>
      <c r="D40" s="65"/>
      <c r="E40" s="65"/>
      <c r="F40" s="65"/>
      <c r="G40" s="65"/>
      <c r="H40" s="65"/>
      <c r="I40" s="66"/>
      <c r="J40" s="66"/>
      <c r="K40" s="66"/>
      <c r="L40" s="66"/>
      <c r="M40" s="86"/>
      <c r="N40" s="460"/>
      <c r="O40" s="461"/>
    </row>
    <row r="41" spans="1:15" ht="15.75" thickBot="1" x14ac:dyDescent="0.3">
      <c r="A41" s="51"/>
      <c r="B41" s="457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8"/>
      <c r="N41" s="462"/>
      <c r="O41" s="463"/>
    </row>
    <row r="42" spans="1:15" ht="16.5" thickBot="1" x14ac:dyDescent="0.3">
      <c r="A42" s="89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1"/>
      <c r="N42" s="479"/>
      <c r="O42" s="480"/>
    </row>
    <row r="43" spans="1:15" ht="15.75" thickBot="1" x14ac:dyDescent="0.3">
      <c r="A43" s="468" t="s">
        <v>116</v>
      </c>
      <c r="B43" s="469"/>
      <c r="C43" s="470" t="s">
        <v>117</v>
      </c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69"/>
    </row>
    <row r="44" spans="1:15" ht="15.75" thickBot="1" x14ac:dyDescent="0.3">
      <c r="A44" s="471" t="s">
        <v>119</v>
      </c>
      <c r="B44" s="472"/>
      <c r="C44" s="470" t="s">
        <v>118</v>
      </c>
      <c r="D44" s="470"/>
      <c r="E44" s="470"/>
      <c r="F44" s="470"/>
      <c r="G44" s="470"/>
      <c r="H44" s="470"/>
      <c r="I44" s="470"/>
      <c r="J44" s="470"/>
      <c r="K44" s="470"/>
      <c r="L44" s="470"/>
      <c r="M44" s="470"/>
      <c r="N44" s="470"/>
      <c r="O44" s="469"/>
    </row>
    <row r="45" spans="1:15" ht="15.75" thickBot="1" x14ac:dyDescent="0.3">
      <c r="A45" s="471" t="s">
        <v>54</v>
      </c>
      <c r="B45" s="472"/>
      <c r="C45" s="470" t="s">
        <v>55</v>
      </c>
      <c r="D45" s="470"/>
      <c r="E45" s="470"/>
      <c r="F45" s="470"/>
      <c r="G45" s="470"/>
      <c r="H45" s="470"/>
      <c r="I45" s="469"/>
      <c r="J45" s="468" t="s">
        <v>56</v>
      </c>
      <c r="K45" s="470"/>
      <c r="L45" s="470"/>
      <c r="M45" s="470"/>
      <c r="N45" s="470"/>
      <c r="O45" s="469"/>
    </row>
    <row r="46" spans="1:15" ht="15.75" thickBot="1" x14ac:dyDescent="0.3">
      <c r="A46" s="473"/>
      <c r="B46" s="474"/>
      <c r="C46" s="474"/>
      <c r="D46" s="474"/>
      <c r="E46" s="474"/>
      <c r="F46" s="474"/>
      <c r="G46" s="474"/>
      <c r="H46" s="474"/>
      <c r="I46" s="474"/>
      <c r="J46" s="92"/>
      <c r="K46" s="93"/>
      <c r="L46" s="93"/>
      <c r="M46" s="93"/>
      <c r="N46" s="93"/>
      <c r="O46" s="94"/>
    </row>
    <row r="47" spans="1:15" ht="15.75" thickBot="1" x14ac:dyDescent="0.3">
      <c r="A47" s="468" t="s">
        <v>57</v>
      </c>
      <c r="B47" s="470"/>
      <c r="C47" s="470"/>
      <c r="D47" s="470"/>
      <c r="E47" s="470"/>
      <c r="F47" s="470"/>
      <c r="G47" s="470"/>
      <c r="H47" s="470"/>
      <c r="I47" s="469"/>
      <c r="J47" s="95"/>
      <c r="K47" s="96" t="s">
        <v>58</v>
      </c>
      <c r="L47" s="97"/>
      <c r="M47" s="98"/>
      <c r="N47" s="97">
        <v>6</v>
      </c>
      <c r="O47" s="99"/>
    </row>
    <row r="48" spans="1:15" ht="15.75" thickBot="1" x14ac:dyDescent="0.3">
      <c r="A48" s="471" t="s">
        <v>59</v>
      </c>
      <c r="B48" s="472"/>
      <c r="C48" s="471" t="s">
        <v>60</v>
      </c>
      <c r="D48" s="475"/>
      <c r="E48" s="475"/>
      <c r="F48" s="475"/>
      <c r="G48" s="475"/>
      <c r="H48" s="475"/>
      <c r="I48" s="475"/>
      <c r="J48" s="475"/>
      <c r="K48" s="475"/>
      <c r="L48" s="475"/>
      <c r="M48" s="475"/>
      <c r="N48" s="475"/>
      <c r="O48" s="472"/>
    </row>
    <row r="49" spans="1:15" ht="15.75" thickBot="1" x14ac:dyDescent="0.3">
      <c r="A49" s="476"/>
      <c r="B49" s="477"/>
      <c r="C49" s="477"/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8"/>
    </row>
    <row r="50" spans="1:15" ht="15.75" thickBot="1" x14ac:dyDescent="0.3">
      <c r="A50" s="100"/>
      <c r="B50" s="466"/>
      <c r="C50" s="466"/>
      <c r="D50" s="466"/>
      <c r="E50" s="466"/>
      <c r="F50" s="466"/>
      <c r="G50" s="466"/>
      <c r="H50" s="466"/>
      <c r="I50" s="466"/>
      <c r="J50" s="466"/>
      <c r="K50" s="466"/>
      <c r="L50" s="466"/>
      <c r="M50" s="466"/>
      <c r="N50" s="466"/>
      <c r="O50" s="467"/>
    </row>
    <row r="51" spans="1:15" x14ac:dyDescent="0.25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  <row r="53" spans="1:15" ht="15.75" x14ac:dyDescent="0.25">
      <c r="B53" s="102" t="s">
        <v>61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5" ht="15.75" x14ac:dyDescent="0.25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5" ht="15.75" x14ac:dyDescent="0.25">
      <c r="B55" s="102" t="s">
        <v>62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5" ht="15.75" x14ac:dyDescent="0.25">
      <c r="B56" s="102" t="s">
        <v>63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</sheetData>
  <mergeCells count="40">
    <mergeCell ref="A14:B14"/>
    <mergeCell ref="C14:O16"/>
    <mergeCell ref="A15:A16"/>
    <mergeCell ref="B15:B16"/>
    <mergeCell ref="A1:O1"/>
    <mergeCell ref="A2:O2"/>
    <mergeCell ref="C3:M3"/>
    <mergeCell ref="A4:A5"/>
    <mergeCell ref="B4:B5"/>
    <mergeCell ref="A34:A35"/>
    <mergeCell ref="B34:B35"/>
    <mergeCell ref="C34:C35"/>
    <mergeCell ref="D34:D35"/>
    <mergeCell ref="E34:E35"/>
    <mergeCell ref="N42:O42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B37:B41"/>
    <mergeCell ref="N37:O41"/>
    <mergeCell ref="F34:F35"/>
    <mergeCell ref="B50:O50"/>
    <mergeCell ref="A43:B43"/>
    <mergeCell ref="C43:O43"/>
    <mergeCell ref="A44:B44"/>
    <mergeCell ref="C44:O44"/>
    <mergeCell ref="A45:B45"/>
    <mergeCell ref="C45:I45"/>
    <mergeCell ref="J45:O45"/>
    <mergeCell ref="A46:I46"/>
    <mergeCell ref="A47:I47"/>
    <mergeCell ref="A48:B48"/>
    <mergeCell ref="C48:O48"/>
    <mergeCell ref="A49:O4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H22" sqref="H22"/>
    </sheetView>
  </sheetViews>
  <sheetFormatPr baseColWidth="10" defaultColWidth="9.140625" defaultRowHeight="15" x14ac:dyDescent="0.25"/>
  <cols>
    <col min="2" max="2" width="44.42578125" bestFit="1" customWidth="1"/>
    <col min="3" max="4" width="11" customWidth="1"/>
    <col min="5" max="5" width="13.71093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66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>
        <v>0</v>
      </c>
      <c r="D6" s="110"/>
      <c r="E6" s="111">
        <f>C6/1</f>
        <v>0</v>
      </c>
    </row>
    <row r="7" spans="1:5" ht="19.5" thickBot="1" x14ac:dyDescent="0.3">
      <c r="A7" s="112" t="s">
        <v>69</v>
      </c>
      <c r="B7" s="113" t="s">
        <v>70</v>
      </c>
      <c r="C7" s="114">
        <v>0</v>
      </c>
      <c r="D7" s="115"/>
      <c r="E7" s="111">
        <f t="shared" ref="E7:E12" si="0">C7/4</f>
        <v>0</v>
      </c>
    </row>
    <row r="8" spans="1:5" ht="19.5" thickBot="1" x14ac:dyDescent="0.3">
      <c r="A8" s="112" t="s">
        <v>71</v>
      </c>
      <c r="B8" s="113" t="s">
        <v>72</v>
      </c>
      <c r="C8" s="114">
        <v>0</v>
      </c>
      <c r="D8" s="115"/>
      <c r="E8" s="111">
        <f t="shared" si="0"/>
        <v>0</v>
      </c>
    </row>
    <row r="9" spans="1:5" ht="19.5" thickBot="1" x14ac:dyDescent="0.3">
      <c r="A9" s="112" t="s">
        <v>73</v>
      </c>
      <c r="B9" s="113" t="s">
        <v>74</v>
      </c>
      <c r="C9" s="114">
        <v>0</v>
      </c>
      <c r="D9" s="115"/>
      <c r="E9" s="111">
        <f t="shared" si="0"/>
        <v>0</v>
      </c>
    </row>
    <row r="10" spans="1:5" ht="19.5" thickBot="1" x14ac:dyDescent="0.3">
      <c r="A10" s="112" t="s">
        <v>75</v>
      </c>
      <c r="B10" s="113" t="s">
        <v>111</v>
      </c>
      <c r="C10" s="114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>
        <v>0</v>
      </c>
      <c r="D11" s="115"/>
      <c r="E11" s="111">
        <f t="shared" si="0"/>
        <v>0</v>
      </c>
    </row>
    <row r="12" spans="1:5" ht="19.5" thickBot="1" x14ac:dyDescent="0.3">
      <c r="A12" s="117" t="s">
        <v>79</v>
      </c>
      <c r="B12" s="118" t="s">
        <v>80</v>
      </c>
      <c r="C12" s="119">
        <v>0</v>
      </c>
      <c r="D12" s="120"/>
      <c r="E12" s="121">
        <f t="shared" si="0"/>
        <v>0</v>
      </c>
    </row>
    <row r="13" spans="1:5" ht="18.75" thickBot="1" x14ac:dyDescent="0.3">
      <c r="A13" s="122"/>
      <c r="B13" s="123" t="s">
        <v>81</v>
      </c>
      <c r="C13" s="124">
        <f>SUM(C6:C12)</f>
        <v>0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0</v>
      </c>
      <c r="D16" s="130"/>
      <c r="E16" s="111">
        <f>C16/1</f>
        <v>0</v>
      </c>
    </row>
    <row r="17" spans="1:5" ht="18.75" thickBot="1" x14ac:dyDescent="0.3">
      <c r="A17" s="131" t="s">
        <v>34</v>
      </c>
      <c r="B17" s="132" t="s">
        <v>83</v>
      </c>
      <c r="C17" s="133">
        <v>0</v>
      </c>
      <c r="D17" s="130"/>
      <c r="E17" s="111">
        <f>C17/1</f>
        <v>0</v>
      </c>
    </row>
    <row r="18" spans="1:5" ht="18.75" thickBot="1" x14ac:dyDescent="0.3">
      <c r="A18" s="131" t="s">
        <v>35</v>
      </c>
      <c r="B18" s="132" t="s">
        <v>84</v>
      </c>
      <c r="C18" s="133">
        <v>0</v>
      </c>
      <c r="D18" s="130"/>
      <c r="E18" s="111">
        <f t="shared" ref="E18:E22" si="1">C18/4</f>
        <v>0</v>
      </c>
    </row>
    <row r="19" spans="1:5" ht="18.75" thickBot="1" x14ac:dyDescent="0.3">
      <c r="A19" s="131" t="s">
        <v>37</v>
      </c>
      <c r="B19" s="132" t="s">
        <v>85</v>
      </c>
      <c r="C19" s="133">
        <v>0</v>
      </c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86</v>
      </c>
      <c r="C20" s="133">
        <v>0</v>
      </c>
      <c r="D20" s="130"/>
      <c r="E20" s="111">
        <f t="shared" si="1"/>
        <v>0</v>
      </c>
    </row>
    <row r="21" spans="1:5" ht="18.75" thickBot="1" x14ac:dyDescent="0.3">
      <c r="A21" s="131" t="s">
        <v>41</v>
      </c>
      <c r="B21" s="132" t="s">
        <v>87</v>
      </c>
      <c r="C21" s="134">
        <v>0</v>
      </c>
      <c r="D21" s="135"/>
      <c r="E21" s="111">
        <f>C21/1</f>
        <v>0</v>
      </c>
    </row>
    <row r="22" spans="1:5" ht="18.75" thickBot="1" x14ac:dyDescent="0.3">
      <c r="A22" s="131" t="s">
        <v>43</v>
      </c>
      <c r="B22" s="132" t="s">
        <v>88</v>
      </c>
      <c r="C22" s="136">
        <v>0</v>
      </c>
      <c r="D22" s="137"/>
      <c r="E22" s="121">
        <f t="shared" si="1"/>
        <v>0</v>
      </c>
    </row>
    <row r="23" spans="1:5" ht="18.75" thickBot="1" x14ac:dyDescent="0.3">
      <c r="A23" s="138"/>
      <c r="B23" s="139" t="s">
        <v>45</v>
      </c>
      <c r="C23" s="140">
        <f>SUM(C16:C22)</f>
        <v>0</v>
      </c>
      <c r="D23" s="141"/>
      <c r="E23" s="142"/>
    </row>
    <row r="24" spans="1:5" ht="21" thickBot="1" x14ac:dyDescent="0.3">
      <c r="A24" s="143"/>
      <c r="B24" s="144" t="s">
        <v>46</v>
      </c>
      <c r="C24" s="145"/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>
        <v>21</v>
      </c>
      <c r="D26" s="153"/>
      <c r="E26" s="150"/>
    </row>
    <row r="27" spans="1:5" x14ac:dyDescent="0.25">
      <c r="A27" s="148"/>
      <c r="B27" s="154"/>
      <c r="C27" s="155"/>
      <c r="D27" s="156"/>
      <c r="E27" s="150"/>
    </row>
    <row r="28" spans="1:5" x14ac:dyDescent="0.25">
      <c r="A28" s="148"/>
      <c r="B28" s="154"/>
      <c r="C28" s="155"/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ht="18.75" thickBot="1" x14ac:dyDescent="0.3">
      <c r="A31" s="579"/>
      <c r="B31" s="580"/>
      <c r="C31" s="581"/>
      <c r="D31" s="581"/>
      <c r="E31" s="582"/>
    </row>
    <row r="32" spans="1:5" x14ac:dyDescent="0.25">
      <c r="A32" s="543"/>
      <c r="B32" s="545" t="s">
        <v>48</v>
      </c>
      <c r="C32" s="547">
        <v>1</v>
      </c>
      <c r="D32" s="549"/>
      <c r="E32" s="551"/>
    </row>
    <row r="33" spans="1:5" ht="21" customHeight="1" thickBot="1" x14ac:dyDescent="0.3">
      <c r="A33" s="544"/>
      <c r="B33" s="546"/>
      <c r="C33" s="548"/>
      <c r="D33" s="550"/>
      <c r="E33" s="552"/>
    </row>
    <row r="34" spans="1:5" ht="15.75" thickBot="1" x14ac:dyDescent="0.3">
      <c r="A34" s="148"/>
      <c r="B34" s="154"/>
      <c r="C34" s="160"/>
      <c r="D34" s="154"/>
      <c r="E34" s="150"/>
    </row>
    <row r="35" spans="1:5" x14ac:dyDescent="0.25">
      <c r="A35" s="148"/>
      <c r="B35" s="553" t="s">
        <v>49</v>
      </c>
      <c r="C35" s="195">
        <v>21</v>
      </c>
      <c r="D35" s="556" t="s">
        <v>50</v>
      </c>
      <c r="E35" s="557"/>
    </row>
    <row r="36" spans="1:5" x14ac:dyDescent="0.25">
      <c r="A36" s="148"/>
      <c r="B36" s="554"/>
      <c r="C36" s="162"/>
      <c r="D36" s="558"/>
      <c r="E36" s="559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ht="15.75" thickBot="1" x14ac:dyDescent="0.3">
      <c r="A39" s="148"/>
      <c r="B39" s="555"/>
      <c r="C39" s="158"/>
      <c r="D39" s="560"/>
      <c r="E39" s="561"/>
    </row>
    <row r="40" spans="1:5" ht="16.5" thickBot="1" x14ac:dyDescent="0.3">
      <c r="A40" s="163"/>
      <c r="B40" s="163"/>
      <c r="C40" s="164">
        <v>1</v>
      </c>
      <c r="D40" s="562">
        <v>1</v>
      </c>
      <c r="E40" s="563"/>
    </row>
    <row r="41" spans="1:5" ht="15.75" thickBot="1" x14ac:dyDescent="0.3">
      <c r="A41" s="564"/>
      <c r="B41" s="565"/>
      <c r="C41" s="565"/>
      <c r="D41" s="565"/>
      <c r="E41" s="566"/>
    </row>
    <row r="42" spans="1:5" ht="15.75" thickBot="1" x14ac:dyDescent="0.3">
      <c r="A42" s="567" t="s">
        <v>51</v>
      </c>
      <c r="B42" s="568"/>
      <c r="C42" s="540"/>
      <c r="D42" s="541"/>
      <c r="E42" s="542"/>
    </row>
    <row r="43" spans="1:5" ht="15.75" thickBot="1" x14ac:dyDescent="0.3">
      <c r="A43" s="527" t="s">
        <v>53</v>
      </c>
      <c r="B43" s="528"/>
      <c r="C43" s="540"/>
      <c r="D43" s="541"/>
      <c r="E43" s="542"/>
    </row>
    <row r="44" spans="1:5" ht="15.75" thickBot="1" x14ac:dyDescent="0.3">
      <c r="A44" s="527" t="s">
        <v>89</v>
      </c>
      <c r="B44" s="528"/>
      <c r="C44" s="165" t="s">
        <v>107</v>
      </c>
      <c r="D44" s="166"/>
      <c r="E44" s="167"/>
    </row>
    <row r="45" spans="1:5" ht="15.75" thickBot="1" x14ac:dyDescent="0.3">
      <c r="A45" s="529" t="s">
        <v>96</v>
      </c>
      <c r="B45" s="530"/>
      <c r="C45" s="530"/>
      <c r="D45" s="531"/>
      <c r="E45" s="532"/>
    </row>
    <row r="46" spans="1:5" ht="15.75" thickBot="1" x14ac:dyDescent="0.3">
      <c r="A46" s="529"/>
      <c r="B46" s="530"/>
      <c r="C46" s="530"/>
      <c r="D46" s="533" t="s">
        <v>91</v>
      </c>
      <c r="E46" s="534"/>
    </row>
    <row r="47" spans="1:5" ht="20.25" thickBot="1" x14ac:dyDescent="0.3">
      <c r="A47" s="535" t="s">
        <v>59</v>
      </c>
      <c r="B47" s="536"/>
      <c r="C47" s="537" t="s">
        <v>60</v>
      </c>
      <c r="D47" s="538"/>
      <c r="E47" s="539"/>
    </row>
    <row r="48" spans="1:5" ht="18.75" thickBot="1" x14ac:dyDescent="0.3">
      <c r="A48" s="524"/>
      <c r="B48" s="525"/>
      <c r="C48" s="525"/>
      <c r="D48" s="525"/>
      <c r="E48" s="526"/>
    </row>
  </sheetData>
  <mergeCells count="32">
    <mergeCell ref="A1:E1"/>
    <mergeCell ref="A2:E2"/>
    <mergeCell ref="A3:E3"/>
    <mergeCell ref="A4:A5"/>
    <mergeCell ref="B4:B5"/>
    <mergeCell ref="E4:E5"/>
    <mergeCell ref="A14:A15"/>
    <mergeCell ref="B14:B15"/>
    <mergeCell ref="C14:E15"/>
    <mergeCell ref="A31:B31"/>
    <mergeCell ref="C31:E31"/>
    <mergeCell ref="A43:B43"/>
    <mergeCell ref="C43:E43"/>
    <mergeCell ref="A32:A33"/>
    <mergeCell ref="B32:B33"/>
    <mergeCell ref="C32:C33"/>
    <mergeCell ref="D32:D33"/>
    <mergeCell ref="E32:E33"/>
    <mergeCell ref="B35:B39"/>
    <mergeCell ref="D35:E39"/>
    <mergeCell ref="D40:E40"/>
    <mergeCell ref="A41:E41"/>
    <mergeCell ref="A42:B42"/>
    <mergeCell ref="C42:E42"/>
    <mergeCell ref="A48:E48"/>
    <mergeCell ref="A44:B44"/>
    <mergeCell ref="A45:C45"/>
    <mergeCell ref="D45:E45"/>
    <mergeCell ref="A46:C46"/>
    <mergeCell ref="D46:E46"/>
    <mergeCell ref="A47:B47"/>
    <mergeCell ref="C47:E47"/>
  </mergeCells>
  <pageMargins left="0.31496062992125984" right="0.31496062992125984" top="0" bottom="0" header="0.31496062992125984" footer="0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C25" sqref="C25"/>
    </sheetView>
  </sheetViews>
  <sheetFormatPr baseColWidth="10" defaultColWidth="9.140625" defaultRowHeight="15" x14ac:dyDescent="0.25"/>
  <cols>
    <col min="2" max="2" width="44.85546875" customWidth="1"/>
    <col min="3" max="4" width="11" customWidth="1"/>
    <col min="5" max="5" width="15.71093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93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>
        <v>2</v>
      </c>
      <c r="D6" s="110"/>
      <c r="E6" s="111">
        <f>C6/3</f>
        <v>0.66666666666666663</v>
      </c>
    </row>
    <row r="7" spans="1:5" ht="19.5" thickBot="1" x14ac:dyDescent="0.3">
      <c r="A7" s="112" t="s">
        <v>69</v>
      </c>
      <c r="B7" s="113" t="s">
        <v>70</v>
      </c>
      <c r="C7" s="114">
        <v>3</v>
      </c>
      <c r="D7" s="115"/>
      <c r="E7" s="111">
        <f t="shared" ref="E7:E12" si="0">C7/3</f>
        <v>1</v>
      </c>
    </row>
    <row r="8" spans="1:5" ht="19.5" thickBot="1" x14ac:dyDescent="0.3">
      <c r="A8" s="112" t="s">
        <v>71</v>
      </c>
      <c r="B8" s="113" t="s">
        <v>72</v>
      </c>
      <c r="C8" s="114">
        <v>3</v>
      </c>
      <c r="D8" s="115"/>
      <c r="E8" s="111">
        <f t="shared" si="0"/>
        <v>1</v>
      </c>
    </row>
    <row r="9" spans="1:5" ht="19.5" thickBot="1" x14ac:dyDescent="0.3">
      <c r="A9" s="112" t="s">
        <v>73</v>
      </c>
      <c r="B9" s="113" t="s">
        <v>74</v>
      </c>
      <c r="C9" s="114">
        <v>2</v>
      </c>
      <c r="D9" s="115"/>
      <c r="E9" s="111">
        <f t="shared" si="0"/>
        <v>0.66666666666666663</v>
      </c>
    </row>
    <row r="10" spans="1:5" ht="19.5" thickBot="1" x14ac:dyDescent="0.3">
      <c r="A10" s="112" t="s">
        <v>75</v>
      </c>
      <c r="B10" s="116" t="s">
        <v>76</v>
      </c>
      <c r="C10" s="114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>
        <v>3</v>
      </c>
      <c r="D11" s="115"/>
      <c r="E11" s="111">
        <f t="shared" si="0"/>
        <v>1</v>
      </c>
    </row>
    <row r="12" spans="1:5" ht="18.75" x14ac:dyDescent="0.25">
      <c r="A12" s="117" t="s">
        <v>79</v>
      </c>
      <c r="B12" s="118" t="s">
        <v>80</v>
      </c>
      <c r="C12" s="119">
        <v>3</v>
      </c>
      <c r="D12" s="120"/>
      <c r="E12" s="11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16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2</v>
      </c>
      <c r="D16" s="130"/>
      <c r="E16" s="111">
        <f>C16/3</f>
        <v>0.66666666666666663</v>
      </c>
    </row>
    <row r="17" spans="1:5" ht="18.75" thickBot="1" x14ac:dyDescent="0.3">
      <c r="A17" s="131" t="s">
        <v>34</v>
      </c>
      <c r="B17" s="132" t="s">
        <v>83</v>
      </c>
      <c r="C17" s="133">
        <v>2</v>
      </c>
      <c r="D17" s="130"/>
      <c r="E17" s="111">
        <f t="shared" ref="E17:E22" si="1">C17/3</f>
        <v>0.66666666666666663</v>
      </c>
    </row>
    <row r="18" spans="1:5" ht="18.75" thickBot="1" x14ac:dyDescent="0.3">
      <c r="A18" s="131" t="s">
        <v>35</v>
      </c>
      <c r="B18" s="132" t="s">
        <v>84</v>
      </c>
      <c r="C18" s="133">
        <v>1</v>
      </c>
      <c r="D18" s="130"/>
      <c r="E18" s="111">
        <f t="shared" si="1"/>
        <v>0.33333333333333331</v>
      </c>
    </row>
    <row r="19" spans="1:5" ht="18.75" thickBot="1" x14ac:dyDescent="0.3">
      <c r="A19" s="131" t="s">
        <v>37</v>
      </c>
      <c r="B19" s="132" t="s">
        <v>85</v>
      </c>
      <c r="C19" s="133">
        <v>1</v>
      </c>
      <c r="D19" s="130"/>
      <c r="E19" s="111">
        <f t="shared" si="1"/>
        <v>0.33333333333333331</v>
      </c>
    </row>
    <row r="20" spans="1:5" ht="18.75" thickBot="1" x14ac:dyDescent="0.3">
      <c r="A20" s="131" t="s">
        <v>39</v>
      </c>
      <c r="B20" s="132" t="s">
        <v>86</v>
      </c>
      <c r="C20" s="133">
        <v>3</v>
      </c>
      <c r="D20" s="130"/>
      <c r="E20" s="111">
        <f t="shared" si="1"/>
        <v>1</v>
      </c>
    </row>
    <row r="21" spans="1:5" ht="18.75" thickBot="1" x14ac:dyDescent="0.3">
      <c r="A21" s="131" t="s">
        <v>41</v>
      </c>
      <c r="B21" s="132" t="s">
        <v>87</v>
      </c>
      <c r="C21" s="134">
        <v>3</v>
      </c>
      <c r="D21" s="135"/>
      <c r="E21" s="111">
        <f t="shared" si="1"/>
        <v>1</v>
      </c>
    </row>
    <row r="22" spans="1:5" ht="18" x14ac:dyDescent="0.25">
      <c r="A22" s="131" t="s">
        <v>43</v>
      </c>
      <c r="B22" s="132" t="s">
        <v>88</v>
      </c>
      <c r="C22" s="136">
        <v>1</v>
      </c>
      <c r="D22" s="137"/>
      <c r="E22" s="111">
        <f t="shared" si="1"/>
        <v>0.33333333333333331</v>
      </c>
    </row>
    <row r="23" spans="1:5" ht="18.75" thickBot="1" x14ac:dyDescent="0.3">
      <c r="A23" s="138"/>
      <c r="B23" s="139" t="s">
        <v>45</v>
      </c>
      <c r="C23" s="140">
        <f>SUM(C16:C22)</f>
        <v>13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29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>
        <v>7</v>
      </c>
      <c r="D26" s="153"/>
      <c r="E26" s="150"/>
    </row>
    <row r="27" spans="1:5" x14ac:dyDescent="0.25">
      <c r="A27" s="148"/>
      <c r="B27" s="154"/>
      <c r="C27" s="155">
        <v>14</v>
      </c>
      <c r="D27" s="156"/>
      <c r="E27" s="150"/>
    </row>
    <row r="28" spans="1:5" x14ac:dyDescent="0.25">
      <c r="A28" s="148"/>
      <c r="B28" s="154"/>
      <c r="C28" s="155">
        <v>21</v>
      </c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ht="18.75" thickBot="1" x14ac:dyDescent="0.3">
      <c r="A31" s="579"/>
      <c r="B31" s="580"/>
      <c r="C31" s="581"/>
      <c r="D31" s="581"/>
      <c r="E31" s="582"/>
    </row>
    <row r="32" spans="1:5" x14ac:dyDescent="0.25">
      <c r="A32" s="543"/>
      <c r="B32" s="545" t="s">
        <v>48</v>
      </c>
      <c r="C32" s="547">
        <v>3</v>
      </c>
      <c r="D32" s="549"/>
      <c r="E32" s="551"/>
    </row>
    <row r="33" spans="1:5" ht="21" customHeight="1" thickBot="1" x14ac:dyDescent="0.3">
      <c r="A33" s="544"/>
      <c r="B33" s="546"/>
      <c r="C33" s="548"/>
      <c r="D33" s="550"/>
      <c r="E33" s="552"/>
    </row>
    <row r="34" spans="1:5" ht="15.75" thickBot="1" x14ac:dyDescent="0.3">
      <c r="A34" s="148"/>
      <c r="B34" s="154"/>
      <c r="C34" s="160"/>
      <c r="D34" s="154"/>
      <c r="E34" s="150"/>
    </row>
    <row r="35" spans="1:5" x14ac:dyDescent="0.25">
      <c r="A35" s="148"/>
      <c r="B35" s="553" t="s">
        <v>49</v>
      </c>
      <c r="C35" s="161"/>
      <c r="D35" s="556" t="s">
        <v>50</v>
      </c>
      <c r="E35" s="557"/>
    </row>
    <row r="36" spans="1:5" x14ac:dyDescent="0.25">
      <c r="A36" s="148"/>
      <c r="B36" s="554"/>
      <c r="C36" s="162"/>
      <c r="D36" s="558"/>
      <c r="E36" s="559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ht="15.75" thickBot="1" x14ac:dyDescent="0.3">
      <c r="A39" s="148"/>
      <c r="B39" s="555"/>
      <c r="C39" s="158"/>
      <c r="D39" s="560"/>
      <c r="E39" s="561"/>
    </row>
    <row r="40" spans="1:5" ht="16.5" thickBot="1" x14ac:dyDescent="0.3">
      <c r="A40" s="163"/>
      <c r="B40" s="163"/>
      <c r="C40" s="164"/>
      <c r="D40" s="562"/>
      <c r="E40" s="563"/>
    </row>
    <row r="41" spans="1:5" ht="15.75" thickBot="1" x14ac:dyDescent="0.3">
      <c r="A41" s="564"/>
      <c r="B41" s="565"/>
      <c r="C41" s="565"/>
      <c r="D41" s="565"/>
      <c r="E41" s="566"/>
    </row>
    <row r="42" spans="1:5" ht="15.75" thickBot="1" x14ac:dyDescent="0.3">
      <c r="A42" s="567" t="s">
        <v>51</v>
      </c>
      <c r="B42" s="568"/>
      <c r="C42" s="540"/>
      <c r="D42" s="541"/>
      <c r="E42" s="542"/>
    </row>
    <row r="43" spans="1:5" ht="15.75" thickBot="1" x14ac:dyDescent="0.3">
      <c r="A43" s="527" t="s">
        <v>53</v>
      </c>
      <c r="B43" s="528"/>
      <c r="C43" s="540"/>
      <c r="D43" s="541"/>
      <c r="E43" s="542"/>
    </row>
    <row r="44" spans="1:5" ht="15.75" thickBot="1" x14ac:dyDescent="0.3">
      <c r="A44" s="527" t="s">
        <v>89</v>
      </c>
      <c r="B44" s="528"/>
      <c r="C44" s="175" t="s">
        <v>106</v>
      </c>
      <c r="D44" s="166"/>
      <c r="E44" s="167"/>
    </row>
    <row r="45" spans="1:5" ht="15.75" thickBot="1" x14ac:dyDescent="0.3">
      <c r="A45" s="529" t="s">
        <v>95</v>
      </c>
      <c r="B45" s="530"/>
      <c r="C45" s="530"/>
      <c r="D45" s="596">
        <v>1</v>
      </c>
      <c r="E45" s="597"/>
    </row>
    <row r="46" spans="1:5" ht="15.75" thickBot="1" x14ac:dyDescent="0.3">
      <c r="A46" s="529"/>
      <c r="B46" s="530"/>
      <c r="C46" s="530"/>
      <c r="D46" s="533" t="s">
        <v>91</v>
      </c>
      <c r="E46" s="534"/>
    </row>
    <row r="47" spans="1:5" ht="20.25" thickBot="1" x14ac:dyDescent="0.3">
      <c r="A47" s="535" t="s">
        <v>59</v>
      </c>
      <c r="B47" s="536"/>
      <c r="C47" s="537" t="s">
        <v>60</v>
      </c>
      <c r="D47" s="538"/>
      <c r="E47" s="539"/>
    </row>
    <row r="48" spans="1:5" ht="18.75" thickBot="1" x14ac:dyDescent="0.3">
      <c r="A48" s="524"/>
      <c r="B48" s="525"/>
      <c r="C48" s="525"/>
      <c r="D48" s="525"/>
      <c r="E48" s="526"/>
    </row>
  </sheetData>
  <mergeCells count="32">
    <mergeCell ref="A48:E48"/>
    <mergeCell ref="A44:B44"/>
    <mergeCell ref="A45:C45"/>
    <mergeCell ref="D45:E45"/>
    <mergeCell ref="A46:C46"/>
    <mergeCell ref="D46:E46"/>
    <mergeCell ref="A47:B47"/>
    <mergeCell ref="C47:E47"/>
    <mergeCell ref="D40:E40"/>
    <mergeCell ref="A41:E41"/>
    <mergeCell ref="A42:B42"/>
    <mergeCell ref="C42:E42"/>
    <mergeCell ref="A43:B43"/>
    <mergeCell ref="C43:E43"/>
    <mergeCell ref="B35:B39"/>
    <mergeCell ref="D35:E39"/>
    <mergeCell ref="A14:A15"/>
    <mergeCell ref="B14:B15"/>
    <mergeCell ref="C14:E15"/>
    <mergeCell ref="A31:B31"/>
    <mergeCell ref="C31:E31"/>
    <mergeCell ref="A32:A33"/>
    <mergeCell ref="B32:B33"/>
    <mergeCell ref="C32:C33"/>
    <mergeCell ref="D32:D33"/>
    <mergeCell ref="E32:E33"/>
    <mergeCell ref="A1:E1"/>
    <mergeCell ref="A2:E2"/>
    <mergeCell ref="A3:E3"/>
    <mergeCell ref="A4:A5"/>
    <mergeCell ref="B4:B5"/>
    <mergeCell ref="E4:E5"/>
  </mergeCells>
  <pageMargins left="0.19685039370078741" right="0" top="0" bottom="0" header="0.19685039370078741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0" workbookViewId="0">
      <selection activeCell="C25" sqref="C25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1.855468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105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>
        <v>1</v>
      </c>
      <c r="D6" s="110"/>
      <c r="E6" s="111">
        <f>C6/2</f>
        <v>0.5</v>
      </c>
    </row>
    <row r="7" spans="1:5" ht="19.5" thickBot="1" x14ac:dyDescent="0.3">
      <c r="A7" s="112" t="s">
        <v>69</v>
      </c>
      <c r="B7" s="113" t="s">
        <v>70</v>
      </c>
      <c r="C7" s="114">
        <v>2</v>
      </c>
      <c r="D7" s="115"/>
      <c r="E7" s="111">
        <f t="shared" ref="E7:E12" si="0">C7/2</f>
        <v>1</v>
      </c>
    </row>
    <row r="8" spans="1:5" ht="19.5" thickBot="1" x14ac:dyDescent="0.3">
      <c r="A8" s="112" t="s">
        <v>71</v>
      </c>
      <c r="B8" s="113" t="s">
        <v>72</v>
      </c>
      <c r="C8" s="114">
        <v>2</v>
      </c>
      <c r="D8" s="115"/>
      <c r="E8" s="111">
        <f t="shared" si="0"/>
        <v>1</v>
      </c>
    </row>
    <row r="9" spans="1:5" ht="19.5" thickBot="1" x14ac:dyDescent="0.3">
      <c r="A9" s="112" t="s">
        <v>73</v>
      </c>
      <c r="B9" s="113" t="s">
        <v>74</v>
      </c>
      <c r="C9" s="114">
        <v>0</v>
      </c>
      <c r="D9" s="115"/>
      <c r="E9" s="111">
        <f t="shared" si="0"/>
        <v>0</v>
      </c>
    </row>
    <row r="10" spans="1:5" ht="19.5" thickBot="1" x14ac:dyDescent="0.3">
      <c r="A10" s="112" t="s">
        <v>75</v>
      </c>
      <c r="B10" s="116" t="s">
        <v>76</v>
      </c>
      <c r="C10" s="114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>
        <v>0</v>
      </c>
      <c r="D11" s="115"/>
      <c r="E11" s="111">
        <f t="shared" si="0"/>
        <v>0</v>
      </c>
    </row>
    <row r="12" spans="1:5" ht="18.75" x14ac:dyDescent="0.25">
      <c r="A12" s="117" t="s">
        <v>79</v>
      </c>
      <c r="B12" s="118" t="s">
        <v>80</v>
      </c>
      <c r="C12" s="119">
        <v>1</v>
      </c>
      <c r="D12" s="120"/>
      <c r="E12" s="111">
        <f t="shared" si="0"/>
        <v>0.5</v>
      </c>
    </row>
    <row r="13" spans="1:5" ht="18.75" thickBot="1" x14ac:dyDescent="0.3">
      <c r="A13" s="122"/>
      <c r="B13" s="123" t="s">
        <v>81</v>
      </c>
      <c r="C13" s="124">
        <f>SUM(C6:C12)</f>
        <v>6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2</v>
      </c>
      <c r="D16" s="130"/>
      <c r="E16" s="111">
        <f>C16/2</f>
        <v>1</v>
      </c>
    </row>
    <row r="17" spans="1:5" ht="18.75" thickBot="1" x14ac:dyDescent="0.3">
      <c r="A17" s="131" t="s">
        <v>34</v>
      </c>
      <c r="B17" s="132" t="s">
        <v>83</v>
      </c>
      <c r="C17" s="133">
        <v>1</v>
      </c>
      <c r="D17" s="130"/>
      <c r="E17" s="111">
        <f t="shared" ref="E17:E22" si="1">C17/2</f>
        <v>0.5</v>
      </c>
    </row>
    <row r="18" spans="1:5" ht="18.75" thickBot="1" x14ac:dyDescent="0.3">
      <c r="A18" s="131" t="s">
        <v>35</v>
      </c>
      <c r="B18" s="132" t="s">
        <v>84</v>
      </c>
      <c r="C18" s="133">
        <v>2</v>
      </c>
      <c r="D18" s="130"/>
      <c r="E18" s="111">
        <f t="shared" si="1"/>
        <v>1</v>
      </c>
    </row>
    <row r="19" spans="1:5" ht="18.75" thickBot="1" x14ac:dyDescent="0.3">
      <c r="A19" s="131" t="s">
        <v>37</v>
      </c>
      <c r="B19" s="132" t="s">
        <v>85</v>
      </c>
      <c r="C19" s="133">
        <v>1</v>
      </c>
      <c r="D19" s="130"/>
      <c r="E19" s="111">
        <f t="shared" si="1"/>
        <v>0.5</v>
      </c>
    </row>
    <row r="20" spans="1:5" ht="18.75" thickBot="1" x14ac:dyDescent="0.3">
      <c r="A20" s="131" t="s">
        <v>39</v>
      </c>
      <c r="B20" s="132" t="s">
        <v>86</v>
      </c>
      <c r="C20" s="133">
        <v>2</v>
      </c>
      <c r="D20" s="130"/>
      <c r="E20" s="111">
        <f t="shared" si="1"/>
        <v>1</v>
      </c>
    </row>
    <row r="21" spans="1:5" ht="18.75" thickBot="1" x14ac:dyDescent="0.3">
      <c r="A21" s="131" t="s">
        <v>41</v>
      </c>
      <c r="B21" s="132" t="s">
        <v>87</v>
      </c>
      <c r="C21" s="134">
        <v>2</v>
      </c>
      <c r="D21" s="135"/>
      <c r="E21" s="111">
        <f t="shared" si="1"/>
        <v>1</v>
      </c>
    </row>
    <row r="22" spans="1:5" ht="18" x14ac:dyDescent="0.25">
      <c r="A22" s="131" t="s">
        <v>43</v>
      </c>
      <c r="B22" s="132" t="s">
        <v>88</v>
      </c>
      <c r="C22" s="136">
        <v>0</v>
      </c>
      <c r="D22" s="137"/>
      <c r="E22" s="111">
        <f t="shared" si="1"/>
        <v>0</v>
      </c>
    </row>
    <row r="23" spans="1:5" ht="18.75" thickBot="1" x14ac:dyDescent="0.3">
      <c r="A23" s="138"/>
      <c r="B23" s="139" t="s">
        <v>45</v>
      </c>
      <c r="C23" s="140">
        <f>SUM(C16:C22)</f>
        <v>10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16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>
        <v>4</v>
      </c>
      <c r="D26" s="153"/>
      <c r="E26" s="150"/>
    </row>
    <row r="27" spans="1:5" x14ac:dyDescent="0.25">
      <c r="A27" s="148"/>
      <c r="B27" s="154"/>
      <c r="C27" s="155">
        <v>25</v>
      </c>
      <c r="D27" s="156"/>
      <c r="E27" s="150"/>
    </row>
    <row r="28" spans="1:5" x14ac:dyDescent="0.25">
      <c r="A28" s="148"/>
      <c r="B28" s="154"/>
      <c r="C28" s="155"/>
      <c r="D28" s="156"/>
      <c r="E28" s="150"/>
    </row>
    <row r="29" spans="1:5" x14ac:dyDescent="0.25">
      <c r="A29" s="148"/>
      <c r="B29" s="154"/>
      <c r="C29" s="157"/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>
        <v>2</v>
      </c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602"/>
      <c r="B42" s="603"/>
      <c r="C42" s="603"/>
      <c r="D42" s="603"/>
      <c r="E42" s="604"/>
    </row>
    <row r="43" spans="1:5" ht="15.75" thickBot="1" x14ac:dyDescent="0.3">
      <c r="A43" s="564"/>
      <c r="B43" s="565"/>
      <c r="C43" s="565"/>
      <c r="D43" s="565"/>
      <c r="E43" s="566"/>
    </row>
    <row r="44" spans="1:5" ht="15.75" thickBot="1" x14ac:dyDescent="0.3">
      <c r="A44" s="567" t="s">
        <v>51</v>
      </c>
      <c r="B44" s="568"/>
      <c r="C44" s="540"/>
      <c r="D44" s="541"/>
      <c r="E44" s="542"/>
    </row>
    <row r="45" spans="1:5" ht="15.75" thickBot="1" x14ac:dyDescent="0.3">
      <c r="A45" s="527" t="s">
        <v>53</v>
      </c>
      <c r="B45" s="528"/>
      <c r="C45" s="540"/>
      <c r="D45" s="541"/>
      <c r="E45" s="542"/>
    </row>
    <row r="46" spans="1:5" ht="15.75" thickBot="1" x14ac:dyDescent="0.3">
      <c r="A46" s="527" t="s">
        <v>89</v>
      </c>
      <c r="B46" s="528"/>
      <c r="C46" s="175" t="s">
        <v>90</v>
      </c>
      <c r="D46" s="166"/>
      <c r="E46" s="167"/>
    </row>
    <row r="47" spans="1:5" ht="15.75" thickBot="1" x14ac:dyDescent="0.3">
      <c r="A47" s="529" t="s">
        <v>114</v>
      </c>
      <c r="B47" s="530"/>
      <c r="C47" s="530"/>
      <c r="D47" s="531">
        <v>1</v>
      </c>
      <c r="E47" s="532"/>
    </row>
    <row r="48" spans="1:5" ht="15.75" thickBot="1" x14ac:dyDescent="0.3">
      <c r="A48" s="529"/>
      <c r="B48" s="530"/>
      <c r="C48" s="530"/>
      <c r="D48" s="533" t="s">
        <v>91</v>
      </c>
      <c r="E48" s="534"/>
    </row>
    <row r="49" spans="1:5" ht="20.25" thickBot="1" x14ac:dyDescent="0.3">
      <c r="A49" s="535" t="s">
        <v>59</v>
      </c>
      <c r="B49" s="536"/>
      <c r="C49" s="537" t="s">
        <v>60</v>
      </c>
      <c r="D49" s="538"/>
      <c r="E49" s="539"/>
    </row>
    <row r="50" spans="1:5" ht="18.75" thickBot="1" x14ac:dyDescent="0.3">
      <c r="A50" s="524"/>
      <c r="B50" s="525"/>
      <c r="C50" s="525"/>
      <c r="D50" s="525"/>
      <c r="E50" s="526"/>
    </row>
  </sheetData>
  <mergeCells count="34">
    <mergeCell ref="A50:E50"/>
    <mergeCell ref="A46:B46"/>
    <mergeCell ref="A47:C47"/>
    <mergeCell ref="D47:E47"/>
    <mergeCell ref="A48:C48"/>
    <mergeCell ref="D48:E48"/>
    <mergeCell ref="A49:B49"/>
    <mergeCell ref="C49:E49"/>
    <mergeCell ref="A45:B45"/>
    <mergeCell ref="C45:E45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E43"/>
    <mergeCell ref="A44:B44"/>
    <mergeCell ref="C44:E44"/>
    <mergeCell ref="A14:A15"/>
    <mergeCell ref="B14:B15"/>
    <mergeCell ref="C14:E15"/>
    <mergeCell ref="A31:B32"/>
    <mergeCell ref="C31:E31"/>
    <mergeCell ref="C32:E32"/>
    <mergeCell ref="A1:E1"/>
    <mergeCell ref="A2:E2"/>
    <mergeCell ref="A3:E3"/>
    <mergeCell ref="A4:A5"/>
    <mergeCell ref="B4:B5"/>
    <mergeCell ref="E4:E5"/>
  </mergeCells>
  <pageMargins left="0.31496062992125984" right="0" top="0" bottom="0" header="0.31496062992125984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19" workbookViewId="0">
      <selection activeCell="F27" sqref="F27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1.855468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104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>
        <v>1</v>
      </c>
      <c r="D6" s="110"/>
      <c r="E6" s="111">
        <f t="shared" ref="E6:E12" si="0">C6/4</f>
        <v>0.25</v>
      </c>
    </row>
    <row r="7" spans="1:5" ht="19.5" thickBot="1" x14ac:dyDescent="0.3">
      <c r="A7" s="112" t="s">
        <v>69</v>
      </c>
      <c r="B7" s="113" t="s">
        <v>70</v>
      </c>
      <c r="C7" s="114">
        <v>4</v>
      </c>
      <c r="D7" s="115"/>
      <c r="E7" s="111">
        <f t="shared" si="0"/>
        <v>1</v>
      </c>
    </row>
    <row r="8" spans="1:5" ht="19.5" thickBot="1" x14ac:dyDescent="0.3">
      <c r="A8" s="112" t="s">
        <v>71</v>
      </c>
      <c r="B8" s="113" t="s">
        <v>72</v>
      </c>
      <c r="C8" s="114">
        <v>3</v>
      </c>
      <c r="D8" s="115"/>
      <c r="E8" s="111">
        <f t="shared" si="0"/>
        <v>0.75</v>
      </c>
    </row>
    <row r="9" spans="1:5" ht="19.5" thickBot="1" x14ac:dyDescent="0.3">
      <c r="A9" s="112" t="s">
        <v>73</v>
      </c>
      <c r="B9" s="113" t="s">
        <v>74</v>
      </c>
      <c r="C9" s="114">
        <v>2</v>
      </c>
      <c r="D9" s="115"/>
      <c r="E9" s="111">
        <f t="shared" si="0"/>
        <v>0.5</v>
      </c>
    </row>
    <row r="10" spans="1:5" ht="19.5" thickBot="1" x14ac:dyDescent="0.3">
      <c r="A10" s="112" t="s">
        <v>75</v>
      </c>
      <c r="B10" s="116" t="s">
        <v>76</v>
      </c>
      <c r="C10" s="114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>
        <v>2</v>
      </c>
      <c r="D11" s="115"/>
      <c r="E11" s="111">
        <f t="shared" si="0"/>
        <v>0.5</v>
      </c>
    </row>
    <row r="12" spans="1:5" ht="19.5" thickBot="1" x14ac:dyDescent="0.3">
      <c r="A12" s="117" t="s">
        <v>79</v>
      </c>
      <c r="B12" s="118" t="s">
        <v>80</v>
      </c>
      <c r="C12" s="119">
        <v>4</v>
      </c>
      <c r="D12" s="120"/>
      <c r="E12" s="12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16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3</v>
      </c>
      <c r="D16" s="130"/>
      <c r="E16" s="111">
        <f t="shared" ref="E16:E22" si="1">C16/4</f>
        <v>0.75</v>
      </c>
    </row>
    <row r="17" spans="1:5" ht="18.75" thickBot="1" x14ac:dyDescent="0.3">
      <c r="A17" s="131" t="s">
        <v>34</v>
      </c>
      <c r="B17" s="132" t="s">
        <v>83</v>
      </c>
      <c r="C17" s="133">
        <v>4</v>
      </c>
      <c r="D17" s="130"/>
      <c r="E17" s="111">
        <f t="shared" si="1"/>
        <v>1</v>
      </c>
    </row>
    <row r="18" spans="1:5" ht="18.75" thickBot="1" x14ac:dyDescent="0.3">
      <c r="A18" s="131" t="s">
        <v>35</v>
      </c>
      <c r="B18" s="132" t="s">
        <v>84</v>
      </c>
      <c r="C18" s="133">
        <v>2</v>
      </c>
      <c r="D18" s="130"/>
      <c r="E18" s="111">
        <f t="shared" si="1"/>
        <v>0.5</v>
      </c>
    </row>
    <row r="19" spans="1:5" ht="18.75" thickBot="1" x14ac:dyDescent="0.3">
      <c r="A19" s="131" t="s">
        <v>37</v>
      </c>
      <c r="B19" s="132" t="s">
        <v>85</v>
      </c>
      <c r="C19" s="133">
        <v>2</v>
      </c>
      <c r="D19" s="130"/>
      <c r="E19" s="111">
        <f t="shared" si="1"/>
        <v>0.5</v>
      </c>
    </row>
    <row r="20" spans="1:5" ht="18.75" thickBot="1" x14ac:dyDescent="0.3">
      <c r="A20" s="131" t="s">
        <v>39</v>
      </c>
      <c r="B20" s="132" t="s">
        <v>86</v>
      </c>
      <c r="C20" s="133">
        <v>2</v>
      </c>
      <c r="D20" s="130"/>
      <c r="E20" s="111">
        <f t="shared" si="1"/>
        <v>0.5</v>
      </c>
    </row>
    <row r="21" spans="1:5" ht="18.75" thickBot="1" x14ac:dyDescent="0.3">
      <c r="A21" s="131" t="s">
        <v>41</v>
      </c>
      <c r="B21" s="132" t="s">
        <v>87</v>
      </c>
      <c r="C21" s="134">
        <v>4</v>
      </c>
      <c r="D21" s="135"/>
      <c r="E21" s="111">
        <f t="shared" si="1"/>
        <v>1</v>
      </c>
    </row>
    <row r="22" spans="1:5" ht="18.75" thickBot="1" x14ac:dyDescent="0.3">
      <c r="A22" s="131" t="s">
        <v>43</v>
      </c>
      <c r="B22" s="132" t="s">
        <v>88</v>
      </c>
      <c r="C22" s="136">
        <v>0</v>
      </c>
      <c r="D22" s="137"/>
      <c r="E22" s="121">
        <f t="shared" si="1"/>
        <v>0</v>
      </c>
    </row>
    <row r="23" spans="1:5" ht="18.75" thickBot="1" x14ac:dyDescent="0.3">
      <c r="A23" s="138"/>
      <c r="B23" s="139" t="s">
        <v>45</v>
      </c>
      <c r="C23" s="140">
        <f>SUM(C16:C22)</f>
        <v>17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33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>
        <v>2</v>
      </c>
      <c r="D26" s="153"/>
      <c r="E26" s="150"/>
    </row>
    <row r="27" spans="1:5" x14ac:dyDescent="0.25">
      <c r="A27" s="148"/>
      <c r="B27" s="154"/>
      <c r="C27" s="155">
        <v>9</v>
      </c>
      <c r="D27" s="156"/>
      <c r="E27" s="150"/>
    </row>
    <row r="28" spans="1:5" x14ac:dyDescent="0.25">
      <c r="A28" s="148"/>
      <c r="B28" s="154"/>
      <c r="C28" s="155">
        <v>23</v>
      </c>
      <c r="D28" s="156"/>
      <c r="E28" s="150"/>
    </row>
    <row r="29" spans="1:5" x14ac:dyDescent="0.25">
      <c r="A29" s="148"/>
      <c r="B29" s="154"/>
      <c r="C29" s="157">
        <v>30</v>
      </c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>
        <v>4</v>
      </c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602"/>
      <c r="B42" s="603"/>
      <c r="C42" s="603"/>
      <c r="D42" s="603"/>
      <c r="E42" s="604"/>
    </row>
    <row r="43" spans="1:5" ht="15.75" thickBot="1" x14ac:dyDescent="0.3">
      <c r="A43" s="564"/>
      <c r="B43" s="565"/>
      <c r="C43" s="565"/>
      <c r="D43" s="565"/>
      <c r="E43" s="566"/>
    </row>
    <row r="44" spans="1:5" ht="15.75" thickBot="1" x14ac:dyDescent="0.3">
      <c r="A44" s="567" t="s">
        <v>51</v>
      </c>
      <c r="B44" s="568"/>
      <c r="C44" s="540"/>
      <c r="D44" s="541"/>
      <c r="E44" s="542"/>
    </row>
    <row r="45" spans="1:5" ht="15.75" thickBot="1" x14ac:dyDescent="0.3">
      <c r="A45" s="527" t="s">
        <v>53</v>
      </c>
      <c r="B45" s="528"/>
      <c r="C45" s="540"/>
      <c r="D45" s="541"/>
      <c r="E45" s="542"/>
    </row>
    <row r="46" spans="1:5" ht="15.75" thickBot="1" x14ac:dyDescent="0.3">
      <c r="A46" s="527" t="s">
        <v>89</v>
      </c>
      <c r="B46" s="528"/>
      <c r="C46" s="175" t="s">
        <v>90</v>
      </c>
      <c r="D46" s="166"/>
      <c r="E46" s="167"/>
    </row>
    <row r="47" spans="1:5" ht="15.75" thickBot="1" x14ac:dyDescent="0.3">
      <c r="A47" s="529" t="s">
        <v>113</v>
      </c>
      <c r="B47" s="530"/>
      <c r="C47" s="530"/>
      <c r="D47" s="531">
        <v>2</v>
      </c>
      <c r="E47" s="532"/>
    </row>
    <row r="48" spans="1:5" ht="15.75" thickBot="1" x14ac:dyDescent="0.3">
      <c r="A48" s="529"/>
      <c r="B48" s="530"/>
      <c r="C48" s="530"/>
      <c r="D48" s="533" t="s">
        <v>91</v>
      </c>
      <c r="E48" s="534"/>
    </row>
    <row r="49" spans="1:5" ht="20.25" thickBot="1" x14ac:dyDescent="0.3">
      <c r="A49" s="535" t="s">
        <v>59</v>
      </c>
      <c r="B49" s="536"/>
      <c r="C49" s="537" t="s">
        <v>60</v>
      </c>
      <c r="D49" s="538"/>
      <c r="E49" s="539"/>
    </row>
    <row r="50" spans="1:5" ht="18.75" thickBot="1" x14ac:dyDescent="0.3">
      <c r="A50" s="524"/>
      <c r="B50" s="525"/>
      <c r="C50" s="525"/>
      <c r="D50" s="525"/>
      <c r="E50" s="526"/>
    </row>
  </sheetData>
  <mergeCells count="34">
    <mergeCell ref="A50:E50"/>
    <mergeCell ref="A46:B46"/>
    <mergeCell ref="A47:C47"/>
    <mergeCell ref="D47:E47"/>
    <mergeCell ref="A48:C48"/>
    <mergeCell ref="D48:E48"/>
    <mergeCell ref="A49:B49"/>
    <mergeCell ref="C49:E49"/>
    <mergeCell ref="A45:B45"/>
    <mergeCell ref="C45:E45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E43"/>
    <mergeCell ref="A44:B44"/>
    <mergeCell ref="C44:E44"/>
    <mergeCell ref="A14:A15"/>
    <mergeCell ref="B14:B15"/>
    <mergeCell ref="C14:E15"/>
    <mergeCell ref="A31:B32"/>
    <mergeCell ref="C31:E31"/>
    <mergeCell ref="C32:E32"/>
    <mergeCell ref="A1:E1"/>
    <mergeCell ref="A2:E2"/>
    <mergeCell ref="A3:E3"/>
    <mergeCell ref="A4:A5"/>
    <mergeCell ref="B4:B5"/>
    <mergeCell ref="E4:E5"/>
  </mergeCells>
  <pageMargins left="0.31496062992125984" right="0" top="0" bottom="0" header="0.31496062992125984" footer="0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25" workbookViewId="0">
      <selection activeCell="F64" sqref="F64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1.855468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103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>
        <v>2</v>
      </c>
      <c r="D6" s="110"/>
      <c r="E6" s="111">
        <f t="shared" ref="E6:E12" si="0">C6/4</f>
        <v>0.5</v>
      </c>
    </row>
    <row r="7" spans="1:5" ht="19.5" thickBot="1" x14ac:dyDescent="0.3">
      <c r="A7" s="112" t="s">
        <v>69</v>
      </c>
      <c r="B7" s="113" t="s">
        <v>70</v>
      </c>
      <c r="C7" s="114">
        <v>4</v>
      </c>
      <c r="D7" s="115"/>
      <c r="E7" s="111">
        <f t="shared" si="0"/>
        <v>1</v>
      </c>
    </row>
    <row r="8" spans="1:5" ht="19.5" thickBot="1" x14ac:dyDescent="0.3">
      <c r="A8" s="112" t="s">
        <v>71</v>
      </c>
      <c r="B8" s="113" t="s">
        <v>72</v>
      </c>
      <c r="C8" s="114">
        <v>4</v>
      </c>
      <c r="D8" s="115"/>
      <c r="E8" s="111">
        <f t="shared" si="0"/>
        <v>1</v>
      </c>
    </row>
    <row r="9" spans="1:5" ht="19.5" thickBot="1" x14ac:dyDescent="0.3">
      <c r="A9" s="112" t="s">
        <v>73</v>
      </c>
      <c r="B9" s="113" t="s">
        <v>74</v>
      </c>
      <c r="C9" s="114">
        <v>2</v>
      </c>
      <c r="D9" s="115"/>
      <c r="E9" s="111">
        <f t="shared" si="0"/>
        <v>0.5</v>
      </c>
    </row>
    <row r="10" spans="1:5" ht="19.5" thickBot="1" x14ac:dyDescent="0.3">
      <c r="A10" s="112" t="s">
        <v>75</v>
      </c>
      <c r="B10" s="116" t="s">
        <v>76</v>
      </c>
      <c r="C10" s="114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>
        <v>0</v>
      </c>
      <c r="D11" s="115"/>
      <c r="E11" s="111">
        <f t="shared" si="0"/>
        <v>0</v>
      </c>
    </row>
    <row r="12" spans="1:5" ht="19.5" thickBot="1" x14ac:dyDescent="0.3">
      <c r="A12" s="117" t="s">
        <v>79</v>
      </c>
      <c r="B12" s="118" t="s">
        <v>80</v>
      </c>
      <c r="C12" s="119">
        <v>4</v>
      </c>
      <c r="D12" s="120"/>
      <c r="E12" s="12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16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4</v>
      </c>
      <c r="D16" s="130"/>
      <c r="E16" s="111">
        <f t="shared" ref="E16:E22" si="1">C16/4</f>
        <v>1</v>
      </c>
    </row>
    <row r="17" spans="1:5" ht="18.75" thickBot="1" x14ac:dyDescent="0.3">
      <c r="A17" s="131" t="s">
        <v>34</v>
      </c>
      <c r="B17" s="132" t="s">
        <v>83</v>
      </c>
      <c r="C17" s="133">
        <v>4</v>
      </c>
      <c r="D17" s="130"/>
      <c r="E17" s="111">
        <f t="shared" si="1"/>
        <v>1</v>
      </c>
    </row>
    <row r="18" spans="1:5" ht="18.75" thickBot="1" x14ac:dyDescent="0.3">
      <c r="A18" s="131" t="s">
        <v>35</v>
      </c>
      <c r="B18" s="132" t="s">
        <v>84</v>
      </c>
      <c r="C18" s="133">
        <v>2</v>
      </c>
      <c r="D18" s="130"/>
      <c r="E18" s="111">
        <f t="shared" si="1"/>
        <v>0.5</v>
      </c>
    </row>
    <row r="19" spans="1:5" ht="18.75" thickBot="1" x14ac:dyDescent="0.3">
      <c r="A19" s="131" t="s">
        <v>37</v>
      </c>
      <c r="B19" s="132" t="s">
        <v>85</v>
      </c>
      <c r="C19" s="133">
        <v>1</v>
      </c>
      <c r="D19" s="130"/>
      <c r="E19" s="111">
        <f t="shared" si="1"/>
        <v>0.25</v>
      </c>
    </row>
    <row r="20" spans="1:5" ht="18.75" thickBot="1" x14ac:dyDescent="0.3">
      <c r="A20" s="131" t="s">
        <v>39</v>
      </c>
      <c r="B20" s="132" t="s">
        <v>86</v>
      </c>
      <c r="C20" s="133">
        <v>3</v>
      </c>
      <c r="D20" s="130"/>
      <c r="E20" s="111">
        <f t="shared" si="1"/>
        <v>0.75</v>
      </c>
    </row>
    <row r="21" spans="1:5" ht="18.75" thickBot="1" x14ac:dyDescent="0.3">
      <c r="A21" s="131" t="s">
        <v>41</v>
      </c>
      <c r="B21" s="132" t="s">
        <v>87</v>
      </c>
      <c r="C21" s="134">
        <v>4</v>
      </c>
      <c r="D21" s="135"/>
      <c r="E21" s="111">
        <f t="shared" si="1"/>
        <v>1</v>
      </c>
    </row>
    <row r="22" spans="1:5" ht="18.75" thickBot="1" x14ac:dyDescent="0.3">
      <c r="A22" s="131" t="s">
        <v>43</v>
      </c>
      <c r="B22" s="132" t="s">
        <v>88</v>
      </c>
      <c r="C22" s="136">
        <v>0</v>
      </c>
      <c r="D22" s="137"/>
      <c r="E22" s="121">
        <f t="shared" si="1"/>
        <v>0</v>
      </c>
    </row>
    <row r="23" spans="1:5" ht="18.75" thickBot="1" x14ac:dyDescent="0.3">
      <c r="A23" s="138"/>
      <c r="B23" s="139" t="s">
        <v>45</v>
      </c>
      <c r="C23" s="140">
        <f>SUM(C16:C22)</f>
        <v>18</v>
      </c>
      <c r="D23" s="141"/>
      <c r="E23" s="142"/>
    </row>
    <row r="24" spans="1:5" ht="21" thickBot="1" x14ac:dyDescent="0.3">
      <c r="A24" s="143"/>
      <c r="B24" s="144" t="s">
        <v>46</v>
      </c>
      <c r="C24" s="145">
        <f>+SUM(C13+C23)</f>
        <v>34</v>
      </c>
      <c r="D24" s="146"/>
      <c r="E24" s="147"/>
    </row>
    <row r="25" spans="1:5" ht="15.75" thickBot="1" x14ac:dyDescent="0.3">
      <c r="A25" s="148"/>
      <c r="B25" s="149"/>
      <c r="C25" s="149"/>
      <c r="D25" s="149"/>
      <c r="E25" s="150"/>
    </row>
    <row r="26" spans="1:5" x14ac:dyDescent="0.25">
      <c r="A26" s="148"/>
      <c r="B26" s="151" t="s">
        <v>47</v>
      </c>
      <c r="C26" s="152">
        <v>6</v>
      </c>
      <c r="D26" s="153"/>
      <c r="E26" s="150"/>
    </row>
    <row r="27" spans="1:5" x14ac:dyDescent="0.25">
      <c r="A27" s="148"/>
      <c r="B27" s="154"/>
      <c r="C27" s="155">
        <v>13</v>
      </c>
      <c r="D27" s="156"/>
      <c r="E27" s="150"/>
    </row>
    <row r="28" spans="1:5" x14ac:dyDescent="0.25">
      <c r="A28" s="148"/>
      <c r="B28" s="154"/>
      <c r="C28" s="155">
        <v>20</v>
      </c>
      <c r="D28" s="156"/>
      <c r="E28" s="150"/>
    </row>
    <row r="29" spans="1:5" x14ac:dyDescent="0.25">
      <c r="A29" s="148"/>
      <c r="B29" s="154"/>
      <c r="C29" s="157">
        <v>27</v>
      </c>
      <c r="D29" s="156"/>
      <c r="E29" s="150"/>
    </row>
    <row r="30" spans="1:5" ht="15.75" thickBot="1" x14ac:dyDescent="0.3">
      <c r="A30" s="148"/>
      <c r="B30" s="154"/>
      <c r="C30" s="158"/>
      <c r="D30" s="159"/>
      <c r="E30" s="150"/>
    </row>
    <row r="31" spans="1:5" x14ac:dyDescent="0.25">
      <c r="A31" s="598"/>
      <c r="B31" s="599"/>
      <c r="C31" s="600"/>
      <c r="D31" s="600"/>
      <c r="E31" s="601"/>
    </row>
    <row r="32" spans="1:5" ht="15.75" thickBot="1" x14ac:dyDescent="0.3">
      <c r="A32" s="579"/>
      <c r="B32" s="580"/>
      <c r="C32" s="581"/>
      <c r="D32" s="581"/>
      <c r="E32" s="582"/>
    </row>
    <row r="33" spans="1:5" x14ac:dyDescent="0.25">
      <c r="A33" s="543"/>
      <c r="B33" s="545" t="s">
        <v>48</v>
      </c>
      <c r="C33" s="547">
        <v>4</v>
      </c>
      <c r="D33" s="549"/>
      <c r="E33" s="551"/>
    </row>
    <row r="34" spans="1:5" ht="15.75" thickBot="1" x14ac:dyDescent="0.3">
      <c r="A34" s="544"/>
      <c r="B34" s="546"/>
      <c r="C34" s="548"/>
      <c r="D34" s="550"/>
      <c r="E34" s="552"/>
    </row>
    <row r="35" spans="1:5" ht="15.75" thickBot="1" x14ac:dyDescent="0.3">
      <c r="A35" s="148"/>
      <c r="B35" s="154"/>
      <c r="C35" s="160"/>
      <c r="D35" s="154"/>
      <c r="E35" s="150"/>
    </row>
    <row r="36" spans="1:5" x14ac:dyDescent="0.25">
      <c r="A36" s="148"/>
      <c r="B36" s="553" t="s">
        <v>49</v>
      </c>
      <c r="C36" s="161">
        <v>0</v>
      </c>
      <c r="D36" s="556" t="s">
        <v>50</v>
      </c>
      <c r="E36" s="557"/>
    </row>
    <row r="37" spans="1:5" x14ac:dyDescent="0.25">
      <c r="A37" s="148"/>
      <c r="B37" s="554"/>
      <c r="C37" s="162"/>
      <c r="D37" s="558"/>
      <c r="E37" s="559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ht="15.75" thickBot="1" x14ac:dyDescent="0.3">
      <c r="A40" s="148"/>
      <c r="B40" s="555"/>
      <c r="C40" s="158"/>
      <c r="D40" s="560"/>
      <c r="E40" s="561"/>
    </row>
    <row r="41" spans="1:5" ht="16.5" thickBot="1" x14ac:dyDescent="0.3">
      <c r="A41" s="163"/>
      <c r="B41" s="163"/>
      <c r="C41" s="164">
        <v>0</v>
      </c>
      <c r="D41" s="562">
        <f>SUM(C41:C41)</f>
        <v>0</v>
      </c>
      <c r="E41" s="563"/>
    </row>
    <row r="42" spans="1:5" ht="15.75" thickBot="1" x14ac:dyDescent="0.3">
      <c r="A42" s="602"/>
      <c r="B42" s="603"/>
      <c r="C42" s="603"/>
      <c r="D42" s="603"/>
      <c r="E42" s="604"/>
    </row>
    <row r="43" spans="1:5" ht="15.75" thickBot="1" x14ac:dyDescent="0.3">
      <c r="A43" s="564"/>
      <c r="B43" s="565"/>
      <c r="C43" s="565"/>
      <c r="D43" s="565"/>
      <c r="E43" s="566"/>
    </row>
    <row r="44" spans="1:5" ht="15.75" thickBot="1" x14ac:dyDescent="0.3">
      <c r="A44" s="567" t="s">
        <v>51</v>
      </c>
      <c r="B44" s="568"/>
      <c r="C44" s="540"/>
      <c r="D44" s="541"/>
      <c r="E44" s="542"/>
    </row>
    <row r="45" spans="1:5" ht="15.75" thickBot="1" x14ac:dyDescent="0.3">
      <c r="A45" s="527" t="s">
        <v>53</v>
      </c>
      <c r="B45" s="528"/>
      <c r="C45" s="540"/>
      <c r="D45" s="541"/>
      <c r="E45" s="542"/>
    </row>
    <row r="46" spans="1:5" ht="15.75" thickBot="1" x14ac:dyDescent="0.3">
      <c r="A46" s="527" t="s">
        <v>89</v>
      </c>
      <c r="B46" s="528"/>
      <c r="C46" s="175" t="s">
        <v>90</v>
      </c>
      <c r="D46" s="166"/>
      <c r="E46" s="167"/>
    </row>
    <row r="47" spans="1:5" ht="15.75" thickBot="1" x14ac:dyDescent="0.3">
      <c r="A47" s="529" t="s">
        <v>112</v>
      </c>
      <c r="B47" s="530"/>
      <c r="C47" s="530"/>
      <c r="D47" s="531">
        <v>3</v>
      </c>
      <c r="E47" s="532"/>
    </row>
    <row r="48" spans="1:5" ht="15.75" thickBot="1" x14ac:dyDescent="0.3">
      <c r="A48" s="529"/>
      <c r="B48" s="530"/>
      <c r="C48" s="530"/>
      <c r="D48" s="533" t="s">
        <v>91</v>
      </c>
      <c r="E48" s="534"/>
    </row>
    <row r="49" spans="1:5" ht="20.25" thickBot="1" x14ac:dyDescent="0.3">
      <c r="A49" s="535" t="s">
        <v>59</v>
      </c>
      <c r="B49" s="536"/>
      <c r="C49" s="537" t="s">
        <v>60</v>
      </c>
      <c r="D49" s="538"/>
      <c r="E49" s="539"/>
    </row>
    <row r="50" spans="1:5" ht="18.75" thickBot="1" x14ac:dyDescent="0.3">
      <c r="A50" s="524"/>
      <c r="B50" s="525"/>
      <c r="C50" s="525"/>
      <c r="D50" s="525"/>
      <c r="E50" s="526"/>
    </row>
  </sheetData>
  <mergeCells count="34">
    <mergeCell ref="A50:E50"/>
    <mergeCell ref="A46:B46"/>
    <mergeCell ref="A47:C47"/>
    <mergeCell ref="D47:E47"/>
    <mergeCell ref="A48:C48"/>
    <mergeCell ref="D48:E48"/>
    <mergeCell ref="A49:B49"/>
    <mergeCell ref="C49:E49"/>
    <mergeCell ref="A45:B45"/>
    <mergeCell ref="C45:E45"/>
    <mergeCell ref="A33:A34"/>
    <mergeCell ref="B33:B34"/>
    <mergeCell ref="C33:C34"/>
    <mergeCell ref="D33:D34"/>
    <mergeCell ref="E33:E34"/>
    <mergeCell ref="B36:B40"/>
    <mergeCell ref="D36:E40"/>
    <mergeCell ref="D41:E41"/>
    <mergeCell ref="A42:E42"/>
    <mergeCell ref="A43:E43"/>
    <mergeCell ref="A44:B44"/>
    <mergeCell ref="C44:E44"/>
    <mergeCell ref="A14:A15"/>
    <mergeCell ref="B14:B15"/>
    <mergeCell ref="C14:E15"/>
    <mergeCell ref="A31:B32"/>
    <mergeCell ref="C31:E31"/>
    <mergeCell ref="C32:E32"/>
    <mergeCell ref="A1:E1"/>
    <mergeCell ref="A2:E2"/>
    <mergeCell ref="A3:E3"/>
    <mergeCell ref="A4:A5"/>
    <mergeCell ref="B4:B5"/>
    <mergeCell ref="E4:E5"/>
  </mergeCells>
  <pageMargins left="0" right="0" top="0" bottom="0" header="0.31496062992125984" footer="0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34" workbookViewId="0">
      <selection activeCell="F50" sqref="F50"/>
    </sheetView>
  </sheetViews>
  <sheetFormatPr baseColWidth="10" defaultRowHeight="15" x14ac:dyDescent="0.25"/>
  <cols>
    <col min="2" max="2" width="44.42578125" bestFit="1" customWidth="1"/>
    <col min="3" max="4" width="11" customWidth="1"/>
    <col min="5" max="5" width="11.85546875" customWidth="1"/>
  </cols>
  <sheetData>
    <row r="1" spans="1:5" ht="23.25" x14ac:dyDescent="0.35">
      <c r="A1" s="583" t="s">
        <v>0</v>
      </c>
      <c r="B1" s="584"/>
      <c r="C1" s="584"/>
      <c r="D1" s="584"/>
      <c r="E1" s="585"/>
    </row>
    <row r="2" spans="1:5" ht="20.25" x14ac:dyDescent="0.3">
      <c r="A2" s="586" t="s">
        <v>64</v>
      </c>
      <c r="B2" s="587"/>
      <c r="C2" s="587"/>
      <c r="D2" s="587"/>
      <c r="E2" s="588"/>
    </row>
    <row r="3" spans="1:5" ht="18.75" thickBot="1" x14ac:dyDescent="0.3">
      <c r="A3" s="589" t="s">
        <v>65</v>
      </c>
      <c r="B3" s="590"/>
      <c r="C3" s="590"/>
      <c r="D3" s="590"/>
      <c r="E3" s="591"/>
    </row>
    <row r="4" spans="1:5" x14ac:dyDescent="0.25">
      <c r="A4" s="569"/>
      <c r="B4" s="592" t="s">
        <v>3</v>
      </c>
      <c r="C4" s="103" t="s">
        <v>94</v>
      </c>
      <c r="D4" s="104"/>
      <c r="E4" s="594" t="s">
        <v>16</v>
      </c>
    </row>
    <row r="5" spans="1:5" ht="15.75" thickBot="1" x14ac:dyDescent="0.3">
      <c r="A5" s="570"/>
      <c r="B5" s="593"/>
      <c r="C5" s="105" t="s">
        <v>102</v>
      </c>
      <c r="D5" s="106"/>
      <c r="E5" s="595"/>
    </row>
    <row r="6" spans="1:5" ht="19.5" thickBot="1" x14ac:dyDescent="0.3">
      <c r="A6" s="107" t="s">
        <v>67</v>
      </c>
      <c r="B6" s="108" t="s">
        <v>68</v>
      </c>
      <c r="C6" s="109">
        <v>2</v>
      </c>
      <c r="D6" s="110"/>
      <c r="E6" s="111">
        <f>C6/3</f>
        <v>0.66666666666666663</v>
      </c>
    </row>
    <row r="7" spans="1:5" ht="19.5" thickBot="1" x14ac:dyDescent="0.3">
      <c r="A7" s="112" t="s">
        <v>69</v>
      </c>
      <c r="B7" s="113" t="s">
        <v>70</v>
      </c>
      <c r="C7" s="114">
        <v>3</v>
      </c>
      <c r="D7" s="115"/>
      <c r="E7" s="111">
        <f t="shared" ref="E7:E12" si="0">C7/3</f>
        <v>1</v>
      </c>
    </row>
    <row r="8" spans="1:5" ht="19.5" thickBot="1" x14ac:dyDescent="0.3">
      <c r="A8" s="112" t="s">
        <v>71</v>
      </c>
      <c r="B8" s="113" t="s">
        <v>72</v>
      </c>
      <c r="C8" s="114">
        <v>3</v>
      </c>
      <c r="D8" s="115"/>
      <c r="E8" s="111">
        <f t="shared" si="0"/>
        <v>1</v>
      </c>
    </row>
    <row r="9" spans="1:5" ht="19.5" thickBot="1" x14ac:dyDescent="0.3">
      <c r="A9" s="112" t="s">
        <v>73</v>
      </c>
      <c r="B9" s="113" t="s">
        <v>74</v>
      </c>
      <c r="C9" s="114">
        <v>2</v>
      </c>
      <c r="D9" s="115"/>
      <c r="E9" s="111">
        <f t="shared" si="0"/>
        <v>0.66666666666666663</v>
      </c>
    </row>
    <row r="10" spans="1:5" ht="19.5" thickBot="1" x14ac:dyDescent="0.3">
      <c r="A10" s="112" t="s">
        <v>75</v>
      </c>
      <c r="B10" s="116" t="s">
        <v>76</v>
      </c>
      <c r="C10" s="114">
        <v>0</v>
      </c>
      <c r="D10" s="115"/>
      <c r="E10" s="111">
        <f t="shared" si="0"/>
        <v>0</v>
      </c>
    </row>
    <row r="11" spans="1:5" ht="19.5" thickBot="1" x14ac:dyDescent="0.3">
      <c r="A11" s="112" t="s">
        <v>77</v>
      </c>
      <c r="B11" s="113" t="s">
        <v>78</v>
      </c>
      <c r="C11" s="114">
        <v>1</v>
      </c>
      <c r="D11" s="115"/>
      <c r="E11" s="111">
        <f t="shared" si="0"/>
        <v>0.33333333333333331</v>
      </c>
    </row>
    <row r="12" spans="1:5" ht="18.75" x14ac:dyDescent="0.25">
      <c r="A12" s="117" t="s">
        <v>79</v>
      </c>
      <c r="B12" s="118" t="s">
        <v>80</v>
      </c>
      <c r="C12" s="119">
        <v>3</v>
      </c>
      <c r="D12" s="120"/>
      <c r="E12" s="111">
        <f t="shared" si="0"/>
        <v>1</v>
      </c>
    </row>
    <row r="13" spans="1:5" ht="18.75" thickBot="1" x14ac:dyDescent="0.3">
      <c r="A13" s="122"/>
      <c r="B13" s="123" t="s">
        <v>81</v>
      </c>
      <c r="C13" s="124">
        <f>SUM(C6:C12)</f>
        <v>14</v>
      </c>
      <c r="D13" s="125"/>
      <c r="E13" s="126"/>
    </row>
    <row r="14" spans="1:5" x14ac:dyDescent="0.25">
      <c r="A14" s="569"/>
      <c r="B14" s="571" t="s">
        <v>31</v>
      </c>
      <c r="C14" s="573"/>
      <c r="D14" s="574"/>
      <c r="E14" s="575"/>
    </row>
    <row r="15" spans="1:5" ht="15.75" thickBot="1" x14ac:dyDescent="0.3">
      <c r="A15" s="570"/>
      <c r="B15" s="572"/>
      <c r="C15" s="576"/>
      <c r="D15" s="577"/>
      <c r="E15" s="578"/>
    </row>
    <row r="16" spans="1:5" ht="18.75" thickBot="1" x14ac:dyDescent="0.3">
      <c r="A16" s="127" t="s">
        <v>32</v>
      </c>
      <c r="B16" s="128" t="s">
        <v>82</v>
      </c>
      <c r="C16" s="129">
        <v>2</v>
      </c>
      <c r="D16" s="130"/>
      <c r="E16" s="111">
        <f>C16/3</f>
        <v>0.66666666666666663</v>
      </c>
    </row>
    <row r="17" spans="1:5" ht="18.75" thickBot="1" x14ac:dyDescent="0.3">
      <c r="A17" s="131" t="s">
        <v>34</v>
      </c>
      <c r="B17" s="132" t="s">
        <v>83</v>
      </c>
      <c r="C17" s="133">
        <v>2</v>
      </c>
      <c r="D17" s="130"/>
      <c r="E17" s="111">
        <f t="shared" ref="E17:E23" si="1">C17/3</f>
        <v>0.66666666666666663</v>
      </c>
    </row>
    <row r="18" spans="1:5" ht="18.75" thickBot="1" x14ac:dyDescent="0.3">
      <c r="A18" s="131" t="s">
        <v>35</v>
      </c>
      <c r="B18" s="132" t="s">
        <v>84</v>
      </c>
      <c r="C18" s="133">
        <v>0</v>
      </c>
      <c r="D18" s="130"/>
      <c r="E18" s="111">
        <f t="shared" si="1"/>
        <v>0</v>
      </c>
    </row>
    <row r="19" spans="1:5" ht="18.75" thickBot="1" x14ac:dyDescent="0.3">
      <c r="A19" s="131" t="s">
        <v>37</v>
      </c>
      <c r="B19" s="132" t="s">
        <v>85</v>
      </c>
      <c r="C19" s="133">
        <v>0</v>
      </c>
      <c r="D19" s="130"/>
      <c r="E19" s="111">
        <f t="shared" si="1"/>
        <v>0</v>
      </c>
    </row>
    <row r="20" spans="1:5" ht="18.75" thickBot="1" x14ac:dyDescent="0.3">
      <c r="A20" s="131" t="s">
        <v>39</v>
      </c>
      <c r="B20" s="132" t="s">
        <v>86</v>
      </c>
      <c r="C20" s="133">
        <v>2</v>
      </c>
      <c r="D20" s="130"/>
      <c r="E20" s="111">
        <f t="shared" si="1"/>
        <v>0.66666666666666663</v>
      </c>
    </row>
    <row r="21" spans="1:5" ht="18.75" thickBot="1" x14ac:dyDescent="0.3">
      <c r="A21" s="131" t="s">
        <v>41</v>
      </c>
      <c r="B21" s="132" t="s">
        <v>87</v>
      </c>
      <c r="C21" s="134">
        <v>3</v>
      </c>
      <c r="D21" s="135"/>
      <c r="E21" s="111">
        <f t="shared" si="1"/>
        <v>1</v>
      </c>
    </row>
    <row r="22" spans="1:5" ht="18.75" thickBot="1" x14ac:dyDescent="0.3">
      <c r="A22" s="131"/>
      <c r="B22" s="132" t="s">
        <v>126</v>
      </c>
      <c r="C22" s="196">
        <v>0</v>
      </c>
      <c r="D22" s="197"/>
      <c r="E22" s="111">
        <f t="shared" si="1"/>
        <v>0</v>
      </c>
    </row>
    <row r="23" spans="1:5" ht="18" x14ac:dyDescent="0.25">
      <c r="A23" s="131" t="s">
        <v>43</v>
      </c>
      <c r="B23" s="132" t="s">
        <v>88</v>
      </c>
      <c r="C23" s="136">
        <v>0</v>
      </c>
      <c r="D23" s="137"/>
      <c r="E23" s="111">
        <f t="shared" si="1"/>
        <v>0</v>
      </c>
    </row>
    <row r="24" spans="1:5" ht="18.75" thickBot="1" x14ac:dyDescent="0.3">
      <c r="A24" s="138"/>
      <c r="B24" s="139" t="s">
        <v>45</v>
      </c>
      <c r="C24" s="140">
        <f>SUM(C16:C23)</f>
        <v>9</v>
      </c>
      <c r="D24" s="141"/>
      <c r="E24" s="142"/>
    </row>
    <row r="25" spans="1:5" ht="21" thickBot="1" x14ac:dyDescent="0.3">
      <c r="A25" s="143"/>
      <c r="B25" s="144" t="s">
        <v>46</v>
      </c>
      <c r="C25" s="145">
        <f>+SUM(C13+C24)</f>
        <v>23</v>
      </c>
      <c r="D25" s="146"/>
      <c r="E25" s="147"/>
    </row>
    <row r="26" spans="1:5" ht="15.75" thickBot="1" x14ac:dyDescent="0.3">
      <c r="A26" s="148"/>
      <c r="B26" s="149"/>
      <c r="C26" s="149"/>
      <c r="D26" s="149"/>
      <c r="E26" s="150"/>
    </row>
    <row r="27" spans="1:5" x14ac:dyDescent="0.25">
      <c r="A27" s="148"/>
      <c r="B27" s="151" t="s">
        <v>47</v>
      </c>
      <c r="C27" s="152">
        <v>4</v>
      </c>
      <c r="D27" s="153"/>
      <c r="E27" s="150"/>
    </row>
    <row r="28" spans="1:5" x14ac:dyDescent="0.25">
      <c r="A28" s="148"/>
      <c r="B28" s="154"/>
      <c r="C28" s="155">
        <v>11</v>
      </c>
      <c r="D28" s="156"/>
      <c r="E28" s="150"/>
    </row>
    <row r="29" spans="1:5" x14ac:dyDescent="0.25">
      <c r="A29" s="148"/>
      <c r="B29" s="154"/>
      <c r="C29" s="155">
        <v>25</v>
      </c>
      <c r="D29" s="156"/>
      <c r="E29" s="150"/>
    </row>
    <row r="30" spans="1:5" x14ac:dyDescent="0.25">
      <c r="A30" s="148"/>
      <c r="B30" s="154"/>
      <c r="C30" s="157"/>
      <c r="D30" s="156"/>
      <c r="E30" s="150"/>
    </row>
    <row r="31" spans="1:5" ht="15.75" thickBot="1" x14ac:dyDescent="0.3">
      <c r="A31" s="148"/>
      <c r="B31" s="154"/>
      <c r="C31" s="158"/>
      <c r="D31" s="159"/>
      <c r="E31" s="150"/>
    </row>
    <row r="32" spans="1:5" x14ac:dyDescent="0.25">
      <c r="A32" s="598"/>
      <c r="B32" s="599"/>
      <c r="C32" s="600"/>
      <c r="D32" s="600"/>
      <c r="E32" s="601"/>
    </row>
    <row r="33" spans="1:5" ht="15.75" thickBot="1" x14ac:dyDescent="0.3">
      <c r="A33" s="579"/>
      <c r="B33" s="580"/>
      <c r="C33" s="581"/>
      <c r="D33" s="581"/>
      <c r="E33" s="582"/>
    </row>
    <row r="34" spans="1:5" x14ac:dyDescent="0.25">
      <c r="A34" s="543"/>
      <c r="B34" s="545" t="s">
        <v>48</v>
      </c>
      <c r="C34" s="547">
        <v>3</v>
      </c>
      <c r="D34" s="549"/>
      <c r="E34" s="551">
        <v>3</v>
      </c>
    </row>
    <row r="35" spans="1:5" ht="15.75" thickBot="1" x14ac:dyDescent="0.3">
      <c r="A35" s="544"/>
      <c r="B35" s="546"/>
      <c r="C35" s="548"/>
      <c r="D35" s="550"/>
      <c r="E35" s="552"/>
    </row>
    <row r="36" spans="1:5" ht="15.75" thickBot="1" x14ac:dyDescent="0.3">
      <c r="A36" s="148"/>
      <c r="B36" s="154"/>
      <c r="C36" s="160"/>
      <c r="D36" s="154"/>
      <c r="E36" s="150"/>
    </row>
    <row r="37" spans="1:5" x14ac:dyDescent="0.25">
      <c r="A37" s="148"/>
      <c r="B37" s="553" t="s">
        <v>49</v>
      </c>
      <c r="C37" s="161">
        <v>0</v>
      </c>
      <c r="D37" s="556" t="s">
        <v>50</v>
      </c>
      <c r="E37" s="557"/>
    </row>
    <row r="38" spans="1:5" x14ac:dyDescent="0.25">
      <c r="A38" s="148"/>
      <c r="B38" s="554"/>
      <c r="C38" s="162"/>
      <c r="D38" s="558"/>
      <c r="E38" s="559"/>
    </row>
    <row r="39" spans="1:5" x14ac:dyDescent="0.25">
      <c r="A39" s="148"/>
      <c r="B39" s="554"/>
      <c r="C39" s="162"/>
      <c r="D39" s="558"/>
      <c r="E39" s="559"/>
    </row>
    <row r="40" spans="1:5" x14ac:dyDescent="0.25">
      <c r="A40" s="148"/>
      <c r="B40" s="554"/>
      <c r="C40" s="162"/>
      <c r="D40" s="558"/>
      <c r="E40" s="559"/>
    </row>
    <row r="41" spans="1:5" ht="15.75" thickBot="1" x14ac:dyDescent="0.3">
      <c r="A41" s="148"/>
      <c r="B41" s="555"/>
      <c r="C41" s="158"/>
      <c r="D41" s="560"/>
      <c r="E41" s="561"/>
    </row>
    <row r="42" spans="1:5" ht="16.5" thickBot="1" x14ac:dyDescent="0.3">
      <c r="A42" s="163"/>
      <c r="B42" s="163"/>
      <c r="C42" s="164">
        <v>0</v>
      </c>
      <c r="D42" s="562">
        <f>SUM(C42:C42)</f>
        <v>0</v>
      </c>
      <c r="E42" s="563"/>
    </row>
    <row r="43" spans="1:5" ht="15.75" thickBot="1" x14ac:dyDescent="0.3">
      <c r="A43" s="602"/>
      <c r="B43" s="603"/>
      <c r="C43" s="603"/>
      <c r="D43" s="603"/>
      <c r="E43" s="604"/>
    </row>
    <row r="44" spans="1:5" ht="15.75" thickBot="1" x14ac:dyDescent="0.3">
      <c r="A44" s="564"/>
      <c r="B44" s="565"/>
      <c r="C44" s="565"/>
      <c r="D44" s="565"/>
      <c r="E44" s="566"/>
    </row>
    <row r="45" spans="1:5" ht="15.75" thickBot="1" x14ac:dyDescent="0.3">
      <c r="A45" s="567" t="s">
        <v>51</v>
      </c>
      <c r="B45" s="568"/>
      <c r="C45" s="540"/>
      <c r="D45" s="541"/>
      <c r="E45" s="542"/>
    </row>
    <row r="46" spans="1:5" ht="15.75" thickBot="1" x14ac:dyDescent="0.3">
      <c r="A46" s="527" t="s">
        <v>53</v>
      </c>
      <c r="B46" s="528"/>
      <c r="C46" s="540"/>
      <c r="D46" s="541"/>
      <c r="E46" s="542"/>
    </row>
    <row r="47" spans="1:5" ht="15.75" thickBot="1" x14ac:dyDescent="0.3">
      <c r="A47" s="527" t="s">
        <v>89</v>
      </c>
      <c r="B47" s="528"/>
      <c r="C47" s="175" t="s">
        <v>90</v>
      </c>
      <c r="D47" s="166"/>
      <c r="E47" s="167"/>
    </row>
    <row r="48" spans="1:5" ht="15.75" thickBot="1" x14ac:dyDescent="0.3">
      <c r="A48" s="529" t="s">
        <v>131</v>
      </c>
      <c r="B48" s="530"/>
      <c r="C48" s="530"/>
      <c r="D48" s="531"/>
      <c r="E48" s="532"/>
    </row>
    <row r="49" spans="1:5" ht="15.75" thickBot="1" x14ac:dyDescent="0.3">
      <c r="A49" s="529"/>
      <c r="B49" s="530"/>
      <c r="C49" s="530"/>
      <c r="D49" s="533" t="s">
        <v>128</v>
      </c>
      <c r="E49" s="534"/>
    </row>
    <row r="50" spans="1:5" ht="20.25" thickBot="1" x14ac:dyDescent="0.3">
      <c r="A50" s="535" t="s">
        <v>59</v>
      </c>
      <c r="B50" s="536"/>
      <c r="C50" s="537" t="s">
        <v>60</v>
      </c>
      <c r="D50" s="538"/>
      <c r="E50" s="539"/>
    </row>
    <row r="51" spans="1:5" ht="18.75" thickBot="1" x14ac:dyDescent="0.3">
      <c r="A51" s="524"/>
      <c r="B51" s="525"/>
      <c r="C51" s="525"/>
      <c r="D51" s="525"/>
      <c r="E51" s="526"/>
    </row>
  </sheetData>
  <mergeCells count="34">
    <mergeCell ref="A51:E51"/>
    <mergeCell ref="A47:B47"/>
    <mergeCell ref="A48:C48"/>
    <mergeCell ref="D48:E48"/>
    <mergeCell ref="A49:C49"/>
    <mergeCell ref="D49:E49"/>
    <mergeCell ref="A50:B50"/>
    <mergeCell ref="C50:E50"/>
    <mergeCell ref="A46:B46"/>
    <mergeCell ref="C46:E46"/>
    <mergeCell ref="A34:A35"/>
    <mergeCell ref="B34:B35"/>
    <mergeCell ref="C34:C35"/>
    <mergeCell ref="D34:D35"/>
    <mergeCell ref="E34:E35"/>
    <mergeCell ref="B37:B41"/>
    <mergeCell ref="D37:E41"/>
    <mergeCell ref="D42:E42"/>
    <mergeCell ref="A43:E43"/>
    <mergeCell ref="A44:E44"/>
    <mergeCell ref="A45:B45"/>
    <mergeCell ref="C45:E45"/>
    <mergeCell ref="A14:A15"/>
    <mergeCell ref="B14:B15"/>
    <mergeCell ref="C14:E15"/>
    <mergeCell ref="A32:B33"/>
    <mergeCell ref="C32:E32"/>
    <mergeCell ref="C33:E33"/>
    <mergeCell ref="A1:E1"/>
    <mergeCell ref="A2:E2"/>
    <mergeCell ref="A3:E3"/>
    <mergeCell ref="A4:A5"/>
    <mergeCell ref="B4:B5"/>
    <mergeCell ref="E4:E5"/>
  </mergeCells>
  <pageMargins left="0" right="0" top="0" bottom="0" header="0.31496062992125984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Anual</vt:lpstr>
      <vt:lpstr>Período 21-22</vt:lpstr>
      <vt:lpstr>PERÍODO 22-23</vt:lpstr>
      <vt:lpstr>Febrero 22</vt:lpstr>
      <vt:lpstr>Marzo 22</vt:lpstr>
      <vt:lpstr>Abril 22</vt:lpstr>
      <vt:lpstr>Mayo 22</vt:lpstr>
      <vt:lpstr>Junio 22</vt:lpstr>
      <vt:lpstr>Julio 22</vt:lpstr>
      <vt:lpstr>Agosto 22</vt:lpstr>
      <vt:lpstr>Setiembre 22</vt:lpstr>
      <vt:lpstr>Octubre 22</vt:lpstr>
      <vt:lpstr>Noviembre 22</vt:lpstr>
      <vt:lpstr>Diciembre 22</vt:lpstr>
      <vt:lpstr>MARZO 23</vt:lpstr>
      <vt:lpstr>ABRIL 23</vt:lpstr>
      <vt:lpstr>MAYO 23</vt:lpstr>
      <vt:lpstr>JUNIO 23</vt:lpstr>
      <vt:lpstr>JULIO 23</vt:lpstr>
      <vt:lpstr>AGOSTO 23</vt:lpstr>
      <vt:lpstr>SETIEMBRE 23 </vt:lpstr>
      <vt:lpstr>OCTUBRE 23</vt:lpstr>
      <vt:lpstr>NOVIEMBRE 23</vt:lpstr>
      <vt:lpstr>DICIEMBRE 23</vt:lpstr>
      <vt:lpstr>ANUAL 2023</vt:lpstr>
      <vt:lpstr>PERÍODO 23-24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2024-07-11T19:51:48Z</dcterms:modified>
</cp:coreProperties>
</file>