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760" firstSheet="7" activeTab="7"/>
  </bookViews>
  <sheets>
    <sheet name="ANUAL " sheetId="1" r:id="rId1"/>
    <sheet name="PERIODO " sheetId="2" r:id="rId2"/>
    <sheet name="FEBRERO " sheetId="3" r:id="rId3"/>
    <sheet name="MARZO" sheetId="4" r:id="rId4"/>
    <sheet name="ABRIL " sheetId="5" r:id="rId5"/>
    <sheet name="MAYO " sheetId="6" r:id="rId6"/>
    <sheet name="JUNIO" sheetId="14" r:id="rId7"/>
    <sheet name="ANUAL 2023" sheetId="16" r:id="rId8"/>
  </sheets>
  <calcPr calcId="145621"/>
</workbook>
</file>

<file path=xl/calcChain.xml><?xml version="1.0" encoding="utf-8"?>
<calcChain xmlns="http://schemas.openxmlformats.org/spreadsheetml/2006/main">
  <c r="O26" i="16" l="1"/>
  <c r="O6" i="16" l="1"/>
  <c r="Q6" i="16" l="1"/>
  <c r="P6" i="16"/>
  <c r="P34" i="16" l="1"/>
  <c r="D26" i="16"/>
  <c r="N25" i="16"/>
  <c r="M25" i="16"/>
  <c r="L25" i="16"/>
  <c r="K25" i="16"/>
  <c r="J25" i="16"/>
  <c r="I25" i="16"/>
  <c r="H25" i="16"/>
  <c r="G25" i="16"/>
  <c r="F25" i="16"/>
  <c r="E25" i="16"/>
  <c r="O24" i="16"/>
  <c r="O23" i="16"/>
  <c r="O22" i="16"/>
  <c r="O21" i="16"/>
  <c r="O20" i="16"/>
  <c r="O19" i="16"/>
  <c r="O18" i="16"/>
  <c r="O17" i="16"/>
  <c r="N13" i="16"/>
  <c r="M13" i="16"/>
  <c r="L13" i="16"/>
  <c r="K13" i="16"/>
  <c r="J13" i="16"/>
  <c r="I13" i="16"/>
  <c r="I26" i="16" s="1"/>
  <c r="H13" i="16"/>
  <c r="G13" i="16"/>
  <c r="F13" i="16"/>
  <c r="E13" i="16"/>
  <c r="E26" i="16" s="1"/>
  <c r="O12" i="16"/>
  <c r="O11" i="16"/>
  <c r="O10" i="16"/>
  <c r="O9" i="16"/>
  <c r="O8" i="16"/>
  <c r="O7" i="16"/>
  <c r="P19" i="16" l="1"/>
  <c r="Q19" i="16"/>
  <c r="Q7" i="16"/>
  <c r="P7" i="16"/>
  <c r="Q11" i="16"/>
  <c r="P11" i="16"/>
  <c r="P17" i="16"/>
  <c r="Q17" i="16"/>
  <c r="Q21" i="16"/>
  <c r="P21" i="16"/>
  <c r="P8" i="16"/>
  <c r="Q8" i="16"/>
  <c r="P12" i="16"/>
  <c r="Q12" i="16"/>
  <c r="Q18" i="16"/>
  <c r="P18" i="16"/>
  <c r="Q22" i="16"/>
  <c r="P22" i="16"/>
  <c r="Q9" i="16"/>
  <c r="P9" i="16"/>
  <c r="P23" i="16"/>
  <c r="Q23" i="16"/>
  <c r="Q10" i="16"/>
  <c r="P10" i="16"/>
  <c r="Q20" i="16"/>
  <c r="P20" i="16"/>
  <c r="P24" i="16"/>
  <c r="Q24" i="16"/>
  <c r="M26" i="16"/>
  <c r="F26" i="16"/>
  <c r="J26" i="16"/>
  <c r="N26" i="16"/>
  <c r="G26" i="16"/>
  <c r="K26" i="16"/>
  <c r="H26" i="16"/>
  <c r="L26" i="16"/>
  <c r="M25" i="1"/>
  <c r="L25" i="1"/>
  <c r="K25" i="1"/>
  <c r="J25" i="1"/>
  <c r="I25" i="1"/>
  <c r="H25" i="1"/>
  <c r="M13" i="1"/>
  <c r="L13" i="1"/>
  <c r="K13" i="1"/>
  <c r="J13" i="1"/>
  <c r="I13" i="1"/>
  <c r="H13" i="1"/>
  <c r="F13" i="2"/>
  <c r="E13" i="2"/>
  <c r="D13" i="2"/>
  <c r="C13" i="2"/>
  <c r="F25" i="2"/>
  <c r="E25" i="2"/>
  <c r="D25" i="2"/>
  <c r="C25" i="2"/>
  <c r="H26" i="1" l="1"/>
  <c r="I26" i="1"/>
  <c r="J26" i="1"/>
  <c r="K26" i="1"/>
  <c r="L26" i="1"/>
  <c r="M26" i="1"/>
  <c r="C26" i="1"/>
  <c r="D26" i="2"/>
  <c r="E26" i="2"/>
  <c r="F26" i="2"/>
  <c r="I26" i="2"/>
  <c r="C26" i="2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17" i="1"/>
  <c r="O17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6" i="1"/>
  <c r="O6" i="1" s="1"/>
  <c r="G25" i="1"/>
  <c r="F25" i="1"/>
  <c r="E25" i="1"/>
  <c r="D25" i="1"/>
  <c r="G13" i="1"/>
  <c r="G26" i="1" s="1"/>
  <c r="F13" i="1"/>
  <c r="F26" i="1" s="1"/>
  <c r="E13" i="1"/>
  <c r="E26" i="1" s="1"/>
  <c r="D13" i="1"/>
  <c r="D26" i="1" s="1"/>
  <c r="N7" i="2" l="1"/>
  <c r="O7" i="2" s="1"/>
  <c r="N8" i="2"/>
  <c r="O8" i="2" s="1"/>
  <c r="N9" i="2"/>
  <c r="O9" i="2" s="1"/>
  <c r="N10" i="2"/>
  <c r="O10" i="2" s="1"/>
  <c r="N11" i="2"/>
  <c r="O11" i="2" s="1"/>
  <c r="N12" i="2"/>
  <c r="O12" i="2" s="1"/>
  <c r="N6" i="2"/>
  <c r="O6" i="2" s="1"/>
  <c r="M25" i="2"/>
  <c r="M13" i="2"/>
  <c r="L25" i="2"/>
  <c r="L13" i="2"/>
  <c r="K25" i="2"/>
  <c r="K13" i="2"/>
  <c r="J25" i="2"/>
  <c r="J13" i="2"/>
  <c r="H13" i="2"/>
  <c r="H25" i="2"/>
  <c r="G25" i="2"/>
  <c r="G13" i="2"/>
  <c r="K26" i="2" l="1"/>
  <c r="M26" i="2"/>
  <c r="H26" i="2"/>
  <c r="G26" i="2"/>
  <c r="J26" i="2"/>
  <c r="L26" i="2"/>
  <c r="C23" i="14"/>
  <c r="E7" i="14"/>
  <c r="E8" i="14"/>
  <c r="E9" i="14"/>
  <c r="E10" i="14"/>
  <c r="E11" i="14"/>
  <c r="E12" i="14"/>
  <c r="E6" i="14"/>
  <c r="E17" i="14"/>
  <c r="E18" i="14"/>
  <c r="E19" i="14"/>
  <c r="E20" i="14"/>
  <c r="E21" i="14"/>
  <c r="E22" i="14"/>
  <c r="E16" i="14"/>
  <c r="D36" i="14"/>
  <c r="E31" i="14"/>
  <c r="D24" i="14"/>
  <c r="C13" i="14"/>
  <c r="C24" i="14" l="1"/>
  <c r="E31" i="6"/>
  <c r="E17" i="6" l="1"/>
  <c r="E18" i="6"/>
  <c r="E19" i="6"/>
  <c r="E20" i="6"/>
  <c r="E21" i="6"/>
  <c r="E22" i="6"/>
  <c r="E16" i="6"/>
  <c r="E7" i="6"/>
  <c r="E8" i="6"/>
  <c r="E9" i="6"/>
  <c r="E10" i="6"/>
  <c r="E11" i="6"/>
  <c r="E12" i="6"/>
  <c r="E6" i="6"/>
  <c r="C23" i="6"/>
  <c r="C13" i="6"/>
  <c r="C24" i="6" s="1"/>
  <c r="E17" i="5" l="1"/>
  <c r="E18" i="5"/>
  <c r="E19" i="5"/>
  <c r="E20" i="5"/>
  <c r="E21" i="5"/>
  <c r="E22" i="5"/>
  <c r="E16" i="5"/>
  <c r="E7" i="5"/>
  <c r="E8" i="5"/>
  <c r="E9" i="5"/>
  <c r="E10" i="5"/>
  <c r="E11" i="5"/>
  <c r="E12" i="5"/>
  <c r="E6" i="5"/>
  <c r="C23" i="5"/>
  <c r="C13" i="5"/>
  <c r="C24" i="5" s="1"/>
  <c r="E17" i="4" l="1"/>
  <c r="E18" i="4"/>
  <c r="E19" i="4"/>
  <c r="E20" i="4"/>
  <c r="E21" i="4"/>
  <c r="E22" i="4"/>
  <c r="E16" i="4"/>
  <c r="E7" i="4"/>
  <c r="E8" i="4"/>
  <c r="E9" i="4"/>
  <c r="E10" i="4"/>
  <c r="E11" i="4"/>
  <c r="E12" i="4"/>
  <c r="E6" i="4"/>
  <c r="C23" i="4"/>
  <c r="C13" i="4"/>
  <c r="C24" i="4" s="1"/>
  <c r="D36" i="6" l="1"/>
  <c r="D24" i="6"/>
  <c r="D37" i="5"/>
  <c r="D24" i="5"/>
  <c r="D36" i="4"/>
  <c r="D24" i="4"/>
  <c r="D24" i="3"/>
  <c r="O34" i="2"/>
  <c r="N25" i="2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O34" i="1"/>
  <c r="N13" i="2" l="1"/>
</calcChain>
</file>

<file path=xl/sharedStrings.xml><?xml version="1.0" encoding="utf-8"?>
<sst xmlns="http://schemas.openxmlformats.org/spreadsheetml/2006/main" count="446" uniqueCount="138">
  <si>
    <t>JUNTA DEPARTAMENTAL DE TACUAREMBO</t>
  </si>
  <si>
    <t xml:space="preserve">Comisión  SALUD, HIGIENE Y ALIMENTACIÓN </t>
  </si>
  <si>
    <t xml:space="preserve">AÑO 2022-2023 </t>
  </si>
  <si>
    <t>TITULARES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</si>
  <si>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</si>
  <si>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</si>
  <si>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</si>
  <si>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</si>
  <si>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</si>
  <si>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</si>
  <si>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</si>
  <si>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</si>
  <si>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</si>
  <si>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</si>
  <si>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</si>
  <si>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</si>
  <si>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</t>
  </si>
  <si>
    <t>1</t>
  </si>
  <si>
    <t xml:space="preserve">Mtra. Greyci Mary Araujo  Da Cunha </t>
  </si>
  <si>
    <t>2</t>
  </si>
  <si>
    <t xml:space="preserve">Mtra Nubia Etelvina López Pimienta </t>
  </si>
  <si>
    <t>3.1</t>
  </si>
  <si>
    <t xml:space="preserve">Enzo Sosa </t>
  </si>
  <si>
    <t>4</t>
  </si>
  <si>
    <t xml:space="preserve">Prof. Leidy Mariza Sanchez Gonzalez </t>
  </si>
  <si>
    <t>5</t>
  </si>
  <si>
    <t xml:space="preserve">Silvia Mariela Correa Rocha </t>
  </si>
  <si>
    <t>6</t>
  </si>
  <si>
    <t xml:space="preserve">Dr. Ricardo Rosano Benavides </t>
  </si>
  <si>
    <t>7</t>
  </si>
  <si>
    <t xml:space="preserve">Nildo Fernandez Gonzalez </t>
  </si>
  <si>
    <t>Sub Total:</t>
  </si>
  <si>
    <t>SUPLENTES</t>
  </si>
  <si>
    <t>1,1</t>
  </si>
  <si>
    <t xml:space="preserve">Abel Ritzel </t>
  </si>
  <si>
    <t>2.1</t>
  </si>
  <si>
    <t xml:space="preserve">Lila Esther De LIMA Beloqui </t>
  </si>
  <si>
    <t xml:space="preserve">Margarita Benitez </t>
  </si>
  <si>
    <t>4.1</t>
  </si>
  <si>
    <t xml:space="preserve">Veronica Leonela Sanchez Gonzalez </t>
  </si>
  <si>
    <t>5.1</t>
  </si>
  <si>
    <t xml:space="preserve">Hugo Albero Otondo García </t>
  </si>
  <si>
    <t>6.1</t>
  </si>
  <si>
    <t xml:space="preserve"> Dra. Adriana Karina Perez Santamarina </t>
  </si>
  <si>
    <t>Sheila Mercedes Schild Martinez</t>
  </si>
  <si>
    <t>7.1</t>
  </si>
  <si>
    <t xml:space="preserve">Nilda Gladys Gonzalez Corbo </t>
  </si>
  <si>
    <t>TOTAL:</t>
  </si>
  <si>
    <t>Días de reunión:</t>
  </si>
  <si>
    <t>Total Sesiones Ordinarias y Extraordinarias por mes</t>
  </si>
  <si>
    <t>Fracasadas, días:</t>
  </si>
  <si>
    <t>TOTAL SESIONES FRACASADAS</t>
  </si>
  <si>
    <t xml:space="preserve">Presidente 2022 </t>
  </si>
  <si>
    <t xml:space="preserve">Secretaria 2022 </t>
  </si>
  <si>
    <t>Mariela Correa</t>
  </si>
  <si>
    <t>DIAS DE REUNION</t>
  </si>
  <si>
    <t>MARTES 19.30 hs</t>
  </si>
  <si>
    <t>LUGAR: BANCADA  Frente Amplio</t>
  </si>
  <si>
    <t>Informes emitidos en el mes:</t>
  </si>
  <si>
    <t xml:space="preserve">TOTAL: </t>
  </si>
  <si>
    <t>Secretaria:</t>
  </si>
  <si>
    <t>SILVIA DA SILVA.</t>
  </si>
  <si>
    <t xml:space="preserve">AÑO 2023 </t>
  </si>
  <si>
    <t>Set.</t>
  </si>
  <si>
    <t>Oct.</t>
  </si>
  <si>
    <t>3</t>
  </si>
  <si>
    <t>LUNES 19:00 hs.</t>
  </si>
  <si>
    <t>Dirección General de Secretaría</t>
  </si>
  <si>
    <t>Comisión:  SALUD, HIGIENE Y ALIMENTACIÓN</t>
  </si>
  <si>
    <t>FEBRERO</t>
  </si>
  <si>
    <t>Mtra. Greyci Araujo Da Cunha</t>
  </si>
  <si>
    <t>Enzo Sosa</t>
  </si>
  <si>
    <t>Silvia Mariela Correa Rocha</t>
  </si>
  <si>
    <t>Dr. Ricardo Rosano Benavides</t>
  </si>
  <si>
    <t>Nildo Fernandez Gonzalez</t>
  </si>
  <si>
    <t>SUB-TOTAL TITULARES:</t>
  </si>
  <si>
    <t>Suplentes</t>
  </si>
  <si>
    <t>1.1</t>
  </si>
  <si>
    <t xml:space="preserve">Lila Esteher De Lima Beloqui </t>
  </si>
  <si>
    <t>Margarita Benitez</t>
  </si>
  <si>
    <t>Sehila Schild Maretinez</t>
  </si>
  <si>
    <t xml:space="preserve">Dra. Adriana Karina Perez Santamarina </t>
  </si>
  <si>
    <t>Nilda Gladys González Corbo</t>
  </si>
  <si>
    <t>SUB-TOTAL SUPLENTES:</t>
  </si>
  <si>
    <t>Secretario Ejercicio 2021- 2022</t>
  </si>
  <si>
    <t xml:space="preserve">MARTES    -   HORA </t>
  </si>
  <si>
    <t>Informes imitidos hasta  JULIO 2022</t>
  </si>
  <si>
    <t>Secretaria Administrativa:</t>
  </si>
  <si>
    <t>Silvia Lilián da Silva</t>
  </si>
  <si>
    <t xml:space="preserve">Comisión:  SALUD ,HIGIENE Y ALIMENTACION </t>
  </si>
  <si>
    <t>MARZO</t>
  </si>
  <si>
    <t>Comisión, SALUD, HIGIENE Y ALIMENTACION</t>
  </si>
  <si>
    <t>ABRIL</t>
  </si>
  <si>
    <t>Sehila Schild Martinez</t>
  </si>
  <si>
    <t xml:space="preserve">Comisión SALUD, HIGIENE Y ALIMENTACION </t>
  </si>
  <si>
    <t>MAYO</t>
  </si>
  <si>
    <t xml:space="preserve">Shelia Schild Martinez </t>
  </si>
  <si>
    <t>JUNIO</t>
  </si>
  <si>
    <t>Presidente Ejercicio 2022-2023</t>
  </si>
  <si>
    <t>Secretario Ejercicio 2022- 2023</t>
  </si>
  <si>
    <t>Año 2023</t>
  </si>
  <si>
    <t>Prof. Leidy Mariza Sánchez González</t>
  </si>
  <si>
    <t>Mtra. Nubia Etelvina López Pimienta</t>
  </si>
  <si>
    <t xml:space="preserve">Lic. Lila Esther De Lima Beloqui </t>
  </si>
  <si>
    <t>Lic. Margarita Benítez</t>
  </si>
  <si>
    <t>Verónica Leonela Sánchez González</t>
  </si>
  <si>
    <t xml:space="preserve">Dra. Adriana Karina Pérez Santamarina </t>
  </si>
  <si>
    <t>Mtra. Nubia Etelvina LópezPimienta</t>
  </si>
  <si>
    <t xml:space="preserve">Sehila Schild Martínez </t>
  </si>
  <si>
    <t>Nildo Fernandez González</t>
  </si>
  <si>
    <t>Lic. Margarita Benitez</t>
  </si>
  <si>
    <t xml:space="preserve"> Leidy Mariza Sánchez González</t>
  </si>
  <si>
    <t xml:space="preserve">Silvia Mariela Correa Rocha  </t>
  </si>
  <si>
    <t>Leidy Mariza Sánchez González</t>
  </si>
  <si>
    <t xml:space="preserve">Veronica Leonela Sánchez González </t>
  </si>
  <si>
    <t>21E</t>
  </si>
  <si>
    <t>Secretario Ejercicio 2022-2023</t>
  </si>
  <si>
    <t xml:space="preserve">FRACASADAS, DIAS </t>
  </si>
  <si>
    <t xml:space="preserve">Lic. Lila Esther De Lima  Beloqui </t>
  </si>
  <si>
    <t>LUGAR:             BANCADA  Frente Amplio</t>
  </si>
  <si>
    <t>Informes emitidos en el AÑO:</t>
  </si>
  <si>
    <t>INFORMES</t>
  </si>
  <si>
    <t>Mariela Correa Rocha</t>
  </si>
  <si>
    <t xml:space="preserve">Presidente 2023/24: </t>
  </si>
  <si>
    <t xml:space="preserve">Secretaria 2023/24: </t>
  </si>
  <si>
    <t>Sin designar</t>
  </si>
  <si>
    <t xml:space="preserve">MARTES;   19:00 hs                         </t>
  </si>
  <si>
    <t xml:space="preserve">Prof. Leidy Mariza Sánchez González </t>
  </si>
  <si>
    <t xml:space="preserve">Dr. Ricardo Rosano Bevans </t>
  </si>
  <si>
    <t xml:space="preserve">Nildo Fernández González </t>
  </si>
  <si>
    <t xml:space="preserve">Lic. Margarita Benítez </t>
  </si>
  <si>
    <t xml:space="preserve">Verónica Leonela Sánchez González </t>
  </si>
  <si>
    <t xml:space="preserve">Hugo Alberto Otondo García </t>
  </si>
  <si>
    <t xml:space="preserve"> Dra. Adriana Karina Pérez Santamarina </t>
  </si>
  <si>
    <t>Sheila Mercedes Schild Martínez</t>
  </si>
  <si>
    <t xml:space="preserve">Nilda Gladys González Corbo </t>
  </si>
  <si>
    <r>
      <t xml:space="preserve">Comisión  </t>
    </r>
    <r>
      <rPr>
        <b/>
        <u val="double"/>
        <sz val="12"/>
        <rFont val="Times New Roman"/>
        <family val="1"/>
      </rPr>
      <t xml:space="preserve">SALUD, HIGIENE Y ALIMENTACIÓN </t>
    </r>
  </si>
  <si>
    <t>DIRECCION GENERAL DE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</si>
</sst>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 val="double"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  <font>
      <b/>
      <i/>
      <sz val="10"/>
      <name val="Times New Roman"/>
      <family val="1"/>
    </font>
    <font>
      <b/>
      <sz val="10"/>
      <color theme="6" tint="-0.499984740745262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FFFF"/>
      <name val="Times New Roman"/>
      <family val="1"/>
    </font>
    <font>
      <b/>
      <sz val="18"/>
      <name val="Georgia"/>
      <family val="1"/>
    </font>
    <font>
      <b/>
      <sz val="16"/>
      <name val="Georgia"/>
      <family val="1"/>
    </font>
    <font>
      <b/>
      <sz val="14"/>
      <name val="Bookman Old Style"/>
      <family val="1"/>
    </font>
    <font>
      <sz val="10"/>
      <name val="Arial"/>
      <family val="2"/>
    </font>
    <font>
      <b/>
      <i/>
      <u/>
      <sz val="16"/>
      <name val="Arial"/>
      <family val="2"/>
    </font>
    <font>
      <b/>
      <u/>
      <sz val="11"/>
      <name val="Arial"/>
      <family val="2"/>
    </font>
    <font>
      <b/>
      <u val="double"/>
      <sz val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color theme="4" tint="-0.49998474074526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sz val="10"/>
      <name val="Bookman Old Style"/>
      <family val="1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2"/>
      <name val="Comic Sans MS"/>
      <family val="4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rgb="FFFFFFFF"/>
      <name val="Times New Roman"/>
      <family val="1"/>
    </font>
    <font>
      <b/>
      <u val="double"/>
      <sz val="12"/>
      <name val="Times New Roman"/>
      <family val="1"/>
    </font>
    <font>
      <sz val="11"/>
      <color rgb="FFFF0000"/>
      <name val="Aharoni"/>
      <charset val="177"/>
    </font>
    <font>
      <sz val="12"/>
      <color theme="0"/>
      <name val="Times New Roman"/>
      <family val="1"/>
    </font>
    <font>
      <b/>
      <sz val="11"/>
      <color theme="0"/>
      <name val="Century Gothic"/>
      <family val="2"/>
    </font>
    <font>
      <b/>
      <sz val="16"/>
      <color theme="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0" fontId="4" fillId="0" borderId="22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64" fontId="4" fillId="0" borderId="14" xfId="1" applyNumberFormat="1" applyFont="1" applyFill="1" applyBorder="1" applyAlignment="1">
      <alignment vertical="center"/>
    </xf>
    <xf numFmtId="0" fontId="10" fillId="0" borderId="29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right" vertical="center"/>
    </xf>
    <xf numFmtId="0" fontId="5" fillId="0" borderId="4" xfId="0" applyFont="1" applyFill="1" applyBorder="1"/>
    <xf numFmtId="0" fontId="5" fillId="0" borderId="0" xfId="0" applyFont="1" applyFill="1" applyBorder="1"/>
    <xf numFmtId="0" fontId="13" fillId="0" borderId="0" xfId="0" applyFont="1" applyFill="1" applyBorder="1"/>
    <xf numFmtId="0" fontId="5" fillId="0" borderId="5" xfId="0" applyFont="1" applyFill="1" applyBorder="1"/>
    <xf numFmtId="0" fontId="14" fillId="0" borderId="35" xfId="0" applyFont="1" applyFill="1" applyBorder="1" applyAlignment="1">
      <alignment horizontal="right" vertical="center"/>
    </xf>
    <xf numFmtId="0" fontId="15" fillId="6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4" fillId="7" borderId="5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17" fillId="7" borderId="3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center"/>
    </xf>
    <xf numFmtId="0" fontId="24" fillId="0" borderId="47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26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49" fontId="27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8" fillId="10" borderId="2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right" vertical="center"/>
    </xf>
    <xf numFmtId="164" fontId="30" fillId="0" borderId="14" xfId="1" applyNumberFormat="1" applyFont="1" applyFill="1" applyBorder="1" applyAlignment="1">
      <alignment vertical="center"/>
    </xf>
    <xf numFmtId="49" fontId="27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8" fillId="10" borderId="32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vertical="center"/>
    </xf>
    <xf numFmtId="0" fontId="28" fillId="10" borderId="45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vertical="center"/>
    </xf>
    <xf numFmtId="0" fontId="29" fillId="0" borderId="29" xfId="0" applyFont="1" applyFill="1" applyBorder="1" applyAlignment="1">
      <alignment horizontal="right" vertical="center"/>
    </xf>
    <xf numFmtId="0" fontId="29" fillId="11" borderId="6" xfId="0" applyFont="1" applyFill="1" applyBorder="1" applyAlignment="1">
      <alignment horizontal="center" vertical="center"/>
    </xf>
    <xf numFmtId="0" fontId="29" fillId="11" borderId="7" xfId="0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9" fillId="12" borderId="2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7" fillId="0" borderId="23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/>
    </xf>
    <xf numFmtId="0" fontId="29" fillId="0" borderId="35" xfId="0" applyFont="1" applyFill="1" applyBorder="1" applyAlignment="1">
      <alignment horizontal="right" vertical="center"/>
    </xf>
    <xf numFmtId="0" fontId="29" fillId="11" borderId="28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36" xfId="0" applyFont="1" applyFill="1" applyBorder="1" applyAlignment="1">
      <alignment vertical="center"/>
    </xf>
    <xf numFmtId="0" fontId="31" fillId="0" borderId="53" xfId="0" applyFont="1" applyFill="1" applyBorder="1" applyAlignment="1">
      <alignment horizontal="right" vertical="center"/>
    </xf>
    <xf numFmtId="0" fontId="29" fillId="6" borderId="6" xfId="0" applyFont="1" applyFill="1" applyBorder="1" applyAlignment="1">
      <alignment horizontal="center" vertical="center"/>
    </xf>
    <xf numFmtId="0" fontId="29" fillId="13" borderId="29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4" xfId="0" applyFont="1" applyFill="1" applyBorder="1"/>
    <xf numFmtId="0" fontId="21" fillId="0" borderId="0" xfId="0" applyFont="1" applyFill="1" applyBorder="1"/>
    <xf numFmtId="0" fontId="21" fillId="0" borderId="5" xfId="0" applyFont="1" applyFill="1" applyBorder="1"/>
    <xf numFmtId="0" fontId="32" fillId="0" borderId="35" xfId="0" applyFont="1" applyFill="1" applyBorder="1" applyAlignment="1">
      <alignment horizontal="right" vertical="center"/>
    </xf>
    <xf numFmtId="0" fontId="33" fillId="0" borderId="21" xfId="0" applyFont="1" applyBorder="1" applyAlignment="1">
      <alignment horizontal="center"/>
    </xf>
    <xf numFmtId="0" fontId="21" fillId="0" borderId="12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33" fillId="0" borderId="32" xfId="0" applyFont="1" applyBorder="1" applyAlignment="1">
      <alignment horizontal="center"/>
    </xf>
    <xf numFmtId="0" fontId="21" fillId="0" borderId="26" xfId="0" applyFont="1" applyFill="1" applyBorder="1" applyAlignment="1">
      <alignment vertical="center"/>
    </xf>
    <xf numFmtId="0" fontId="21" fillId="0" borderId="32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35" fillId="13" borderId="28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/>
    </xf>
    <xf numFmtId="0" fontId="27" fillId="0" borderId="43" xfId="0" applyFont="1" applyFill="1" applyBorder="1" applyAlignment="1"/>
    <xf numFmtId="20" fontId="27" fillId="0" borderId="42" xfId="0" applyNumberFormat="1" applyFont="1" applyFill="1" applyBorder="1" applyAlignment="1">
      <alignment horizontal="center"/>
    </xf>
    <xf numFmtId="0" fontId="29" fillId="0" borderId="26" xfId="0" applyFont="1" applyFill="1" applyBorder="1" applyAlignment="1">
      <alignment horizontal="right" vertical="center"/>
    </xf>
    <xf numFmtId="0" fontId="41" fillId="10" borderId="21" xfId="0" applyFont="1" applyFill="1" applyBorder="1" applyAlignment="1">
      <alignment horizontal="center" vertical="center"/>
    </xf>
    <xf numFmtId="0" fontId="41" fillId="10" borderId="32" xfId="0" applyFont="1" applyFill="1" applyBorder="1" applyAlignment="1">
      <alignment horizontal="center" vertical="center"/>
    </xf>
    <xf numFmtId="0" fontId="41" fillId="10" borderId="45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32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5" xfId="0" applyFont="1" applyFill="1" applyBorder="1"/>
    <xf numFmtId="0" fontId="4" fillId="6" borderId="1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10" fontId="4" fillId="0" borderId="34" xfId="0" applyNumberFormat="1" applyFont="1" applyFill="1" applyBorder="1" applyAlignment="1">
      <alignment horizontal="right" vertical="center"/>
    </xf>
    <xf numFmtId="0" fontId="42" fillId="0" borderId="25" xfId="0" applyFont="1" applyBorder="1"/>
    <xf numFmtId="0" fontId="11" fillId="5" borderId="2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45" fillId="5" borderId="6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0" fontId="12" fillId="5" borderId="43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/>
    </xf>
    <xf numFmtId="0" fontId="4" fillId="0" borderId="42" xfId="0" applyFont="1" applyFill="1" applyBorder="1" applyAlignment="1">
      <alignment horizontal="right"/>
    </xf>
    <xf numFmtId="0" fontId="4" fillId="0" borderId="34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right"/>
    </xf>
    <xf numFmtId="0" fontId="4" fillId="0" borderId="4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4" fillId="6" borderId="11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/>
    </xf>
    <xf numFmtId="0" fontId="37" fillId="0" borderId="2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38" fillId="13" borderId="2" xfId="0" applyFont="1" applyFill="1" applyBorder="1" applyAlignment="1">
      <alignment horizontal="left"/>
    </xf>
    <xf numFmtId="0" fontId="38" fillId="13" borderId="3" xfId="0" applyFont="1" applyFill="1" applyBorder="1" applyAlignment="1">
      <alignment horizontal="left"/>
    </xf>
    <xf numFmtId="0" fontId="39" fillId="0" borderId="34" xfId="0" applyFont="1" applyFill="1" applyBorder="1" applyAlignment="1">
      <alignment horizontal="left" vertical="center"/>
    </xf>
    <xf numFmtId="0" fontId="39" fillId="0" borderId="42" xfId="0" applyFont="1" applyFill="1" applyBorder="1" applyAlignment="1">
      <alignment horizontal="left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/>
    </xf>
    <xf numFmtId="0" fontId="36" fillId="0" borderId="42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/>
    </xf>
    <xf numFmtId="0" fontId="29" fillId="0" borderId="51" xfId="0" applyFont="1" applyFill="1" applyBorder="1" applyAlignment="1">
      <alignment horizontal="left" vertical="center" wrapText="1"/>
    </xf>
    <xf numFmtId="0" fontId="29" fillId="0" borderId="55" xfId="0" applyFont="1" applyFill="1" applyBorder="1" applyAlignment="1">
      <alignment horizontal="left" vertical="center" wrapText="1"/>
    </xf>
    <xf numFmtId="0" fontId="29" fillId="8" borderId="25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/>
    </xf>
    <xf numFmtId="0" fontId="35" fillId="13" borderId="6" xfId="0" applyFont="1" applyFill="1" applyBorder="1" applyAlignment="1">
      <alignment horizontal="center" vertical="center"/>
    </xf>
    <xf numFmtId="0" fontId="35" fillId="13" borderId="8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/>
    </xf>
    <xf numFmtId="0" fontId="36" fillId="0" borderId="42" xfId="0" applyFont="1" applyFill="1" applyBorder="1" applyAlignment="1">
      <alignment horizontal="left"/>
    </xf>
    <xf numFmtId="0" fontId="27" fillId="0" borderId="34" xfId="0" applyFont="1" applyFill="1" applyBorder="1" applyAlignment="1">
      <alignment horizontal="left"/>
    </xf>
    <xf numFmtId="0" fontId="27" fillId="0" borderId="43" xfId="0" applyFont="1" applyFill="1" applyBorder="1" applyAlignment="1">
      <alignment horizontal="left"/>
    </xf>
    <xf numFmtId="0" fontId="27" fillId="0" borderId="42" xfId="0" applyFont="1" applyFill="1" applyBorder="1" applyAlignment="1">
      <alignment horizontal="left"/>
    </xf>
    <xf numFmtId="0" fontId="27" fillId="8" borderId="54" xfId="0" applyFont="1" applyFill="1" applyBorder="1" applyAlignment="1">
      <alignment horizontal="center" vertical="center"/>
    </xf>
    <xf numFmtId="0" fontId="27" fillId="8" borderId="57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/>
    </xf>
    <xf numFmtId="0" fontId="34" fillId="0" borderId="51" xfId="0" applyFont="1" applyBorder="1" applyAlignment="1">
      <alignment horizontal="center" wrapText="1"/>
    </xf>
    <xf numFmtId="0" fontId="34" fillId="0" borderId="46" xfId="0" applyFont="1" applyBorder="1" applyAlignment="1">
      <alignment horizontal="center" wrapText="1"/>
    </xf>
    <xf numFmtId="0" fontId="34" fillId="0" borderId="52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4" fillId="0" borderId="29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21" fillId="0" borderId="4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34" fillId="0" borderId="5" xfId="0" applyFont="1" applyBorder="1"/>
    <xf numFmtId="0" fontId="29" fillId="0" borderId="17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34" fillId="0" borderId="7" xfId="0" applyFont="1" applyBorder="1"/>
    <xf numFmtId="0" fontId="34" fillId="0" borderId="8" xfId="0" applyFont="1" applyBorder="1"/>
    <xf numFmtId="0" fontId="3" fillId="0" borderId="59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/>
    <xf numFmtId="0" fontId="44" fillId="0" borderId="0" xfId="0" applyFont="1" applyFill="1" applyBorder="1"/>
    <xf numFmtId="0" fontId="44" fillId="0" borderId="5" xfId="0" applyFont="1" applyFill="1" applyBorder="1"/>
    <xf numFmtId="0" fontId="11" fillId="5" borderId="43" xfId="0" applyFont="1" applyFill="1" applyBorder="1" applyAlignment="1">
      <alignment horizontal="center"/>
    </xf>
    <xf numFmtId="0" fontId="11" fillId="5" borderId="42" xfId="0" applyFont="1" applyFill="1" applyBorder="1" applyAlignment="1">
      <alignment horizontal="center"/>
    </xf>
    <xf numFmtId="0" fontId="43" fillId="7" borderId="6" xfId="0" applyFont="1" applyFill="1" applyBorder="1" applyAlignment="1">
      <alignment horizontal="center" vertical="center"/>
    </xf>
    <xf numFmtId="0" fontId="43" fillId="7" borderId="8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/>
    </xf>
    <xf numFmtId="0" fontId="17" fillId="7" borderId="43" xfId="0" applyFont="1" applyFill="1" applyBorder="1" applyAlignment="1">
      <alignment horizontal="center"/>
    </xf>
    <xf numFmtId="0" fontId="47" fillId="0" borderId="25" xfId="0" applyFont="1" applyBorder="1"/>
    <xf numFmtId="0" fontId="48" fillId="15" borderId="34" xfId="0" applyFont="1" applyFill="1" applyBorder="1"/>
    <xf numFmtId="0" fontId="48" fillId="15" borderId="43" xfId="0" applyFont="1" applyFill="1" applyBorder="1"/>
    <xf numFmtId="0" fontId="49" fillId="14" borderId="43" xfId="0" applyFont="1" applyFill="1" applyBorder="1" applyAlignment="1">
      <alignment horizontal="center"/>
    </xf>
    <xf numFmtId="0" fontId="49" fillId="14" borderId="42" xfId="0" applyFont="1" applyFill="1" applyBorder="1" applyAlignment="1">
      <alignment horizontal="center"/>
    </xf>
    <xf numFmtId="0" fontId="50" fillId="14" borderId="1" xfId="0" applyFont="1" applyFill="1" applyBorder="1" applyAlignment="1">
      <alignment horizontal="center" vertical="center"/>
    </xf>
    <xf numFmtId="0" fontId="50" fillId="14" borderId="2" xfId="0" applyFont="1" applyFill="1" applyBorder="1" applyAlignment="1">
      <alignment horizontal="center" vertical="center"/>
    </xf>
    <xf numFmtId="0" fontId="50" fillId="14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0" workbookViewId="0">
      <selection activeCell="R41" sqref="Q41:R42"/>
    </sheetView>
  </sheetViews>
  <sheetFormatPr baseColWidth="10" defaultRowHeight="15" x14ac:dyDescent="0.25"/>
  <cols>
    <col min="1" max="1" width="4.7109375" customWidth="1"/>
    <col min="2" max="2" width="32.7109375" customWidth="1"/>
    <col min="3" max="13" width="4.7109375" customWidth="1"/>
    <col min="14" max="14" width="7.140625" bestFit="1" customWidth="1"/>
    <col min="15" max="15" width="11.42578125" customWidth="1"/>
  </cols>
  <sheetData>
    <row r="1" spans="1:15" ht="18.75" x14ac:dyDescent="0.3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2"/>
    </row>
    <row r="2" spans="1:15" x14ac:dyDescent="0.25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5"/>
    </row>
    <row r="3" spans="1:15" ht="15.75" thickBot="1" x14ac:dyDescent="0.3">
      <c r="A3" s="226" t="s">
        <v>62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</row>
    <row r="4" spans="1:15" x14ac:dyDescent="0.25">
      <c r="A4" s="229"/>
      <c r="B4" s="23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3" t="s">
        <v>15</v>
      </c>
      <c r="O4" s="4" t="s">
        <v>16</v>
      </c>
    </row>
    <row r="5" spans="1:15" ht="15.75" thickBot="1" x14ac:dyDescent="0.3">
      <c r="A5" s="230"/>
      <c r="B5" s="232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7"/>
      <c r="O5" s="8"/>
    </row>
    <row r="6" spans="1:15" ht="15.75" thickBot="1" x14ac:dyDescent="0.3">
      <c r="A6" s="9" t="s">
        <v>17</v>
      </c>
      <c r="B6" s="4" t="s">
        <v>18</v>
      </c>
      <c r="C6" s="10"/>
      <c r="D6" s="11">
        <v>0</v>
      </c>
      <c r="E6" s="11">
        <v>0</v>
      </c>
      <c r="F6" s="11">
        <v>0</v>
      </c>
      <c r="G6" s="11">
        <v>0</v>
      </c>
      <c r="H6" s="10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3">
        <f>SUM(C6:M6)</f>
        <v>0</v>
      </c>
      <c r="O6" s="14">
        <f>N6/35</f>
        <v>0</v>
      </c>
    </row>
    <row r="7" spans="1:15" ht="15.75" thickBot="1" x14ac:dyDescent="0.3">
      <c r="A7" s="9" t="s">
        <v>19</v>
      </c>
      <c r="B7" s="15" t="s">
        <v>20</v>
      </c>
      <c r="C7" s="16"/>
      <c r="D7" s="17">
        <v>0</v>
      </c>
      <c r="E7" s="18">
        <v>0</v>
      </c>
      <c r="F7" s="17">
        <v>0</v>
      </c>
      <c r="G7" s="18">
        <v>0</v>
      </c>
      <c r="H7" s="16">
        <v>0</v>
      </c>
      <c r="I7" s="17">
        <v>0</v>
      </c>
      <c r="J7" s="18">
        <v>0</v>
      </c>
      <c r="K7" s="17">
        <v>1</v>
      </c>
      <c r="L7" s="18">
        <v>0</v>
      </c>
      <c r="M7" s="18">
        <v>0</v>
      </c>
      <c r="N7" s="13">
        <f t="shared" ref="N7:N12" si="0">SUM(C7:M7)</f>
        <v>1</v>
      </c>
      <c r="O7" s="14">
        <f t="shared" ref="O7:O12" si="1">N7/35</f>
        <v>2.8571428571428571E-2</v>
      </c>
    </row>
    <row r="8" spans="1:15" ht="15.75" thickBot="1" x14ac:dyDescent="0.3">
      <c r="A8" s="9" t="s">
        <v>21</v>
      </c>
      <c r="B8" s="15" t="s">
        <v>22</v>
      </c>
      <c r="C8" s="16"/>
      <c r="D8" s="17">
        <v>0</v>
      </c>
      <c r="E8" s="20">
        <v>0</v>
      </c>
      <c r="F8" s="17">
        <v>0</v>
      </c>
      <c r="G8" s="20">
        <v>0</v>
      </c>
      <c r="H8" s="16">
        <v>0</v>
      </c>
      <c r="I8" s="17">
        <v>0</v>
      </c>
      <c r="J8" s="20">
        <v>0</v>
      </c>
      <c r="K8" s="17">
        <v>0</v>
      </c>
      <c r="L8" s="20">
        <v>0</v>
      </c>
      <c r="M8" s="17">
        <v>0</v>
      </c>
      <c r="N8" s="13">
        <f t="shared" si="0"/>
        <v>0</v>
      </c>
      <c r="O8" s="14">
        <f t="shared" si="1"/>
        <v>0</v>
      </c>
    </row>
    <row r="9" spans="1:15" ht="15.75" thickBot="1" x14ac:dyDescent="0.3">
      <c r="A9" s="9" t="s">
        <v>23</v>
      </c>
      <c r="B9" s="15" t="s">
        <v>24</v>
      </c>
      <c r="C9" s="16"/>
      <c r="D9" s="20">
        <v>3</v>
      </c>
      <c r="E9" s="20">
        <v>2</v>
      </c>
      <c r="F9" s="20">
        <v>1</v>
      </c>
      <c r="G9" s="20">
        <v>0</v>
      </c>
      <c r="H9" s="16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3">
        <f t="shared" si="0"/>
        <v>6</v>
      </c>
      <c r="O9" s="14">
        <f t="shared" si="1"/>
        <v>0.17142857142857143</v>
      </c>
    </row>
    <row r="10" spans="1:15" ht="15.75" thickBot="1" x14ac:dyDescent="0.3">
      <c r="A10" s="9" t="s">
        <v>25</v>
      </c>
      <c r="B10" s="15" t="s">
        <v>26</v>
      </c>
      <c r="C10" s="16"/>
      <c r="D10" s="20">
        <v>3</v>
      </c>
      <c r="E10" s="20">
        <v>2</v>
      </c>
      <c r="F10" s="20">
        <v>5</v>
      </c>
      <c r="G10" s="20">
        <v>2</v>
      </c>
      <c r="H10" s="16">
        <v>3</v>
      </c>
      <c r="I10" s="20">
        <v>2</v>
      </c>
      <c r="J10" s="20">
        <v>3</v>
      </c>
      <c r="K10" s="20">
        <v>4</v>
      </c>
      <c r="L10" s="20">
        <v>1</v>
      </c>
      <c r="M10" s="20">
        <v>1</v>
      </c>
      <c r="N10" s="13">
        <f t="shared" si="0"/>
        <v>26</v>
      </c>
      <c r="O10" s="14">
        <f t="shared" si="1"/>
        <v>0.74285714285714288</v>
      </c>
    </row>
    <row r="11" spans="1:15" ht="15.75" thickBot="1" x14ac:dyDescent="0.3">
      <c r="A11" s="9" t="s">
        <v>27</v>
      </c>
      <c r="B11" s="15" t="s">
        <v>28</v>
      </c>
      <c r="C11" s="16"/>
      <c r="D11" s="20">
        <v>0</v>
      </c>
      <c r="E11" s="20">
        <v>0</v>
      </c>
      <c r="F11" s="20">
        <v>0</v>
      </c>
      <c r="G11" s="20">
        <v>0</v>
      </c>
      <c r="H11" s="16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3">
        <f t="shared" si="0"/>
        <v>0</v>
      </c>
      <c r="O11" s="14">
        <f t="shared" si="1"/>
        <v>0</v>
      </c>
    </row>
    <row r="12" spans="1:15" ht="15.75" thickBot="1" x14ac:dyDescent="0.3">
      <c r="A12" s="9" t="s">
        <v>29</v>
      </c>
      <c r="B12" s="15" t="s">
        <v>30</v>
      </c>
      <c r="C12" s="16"/>
      <c r="D12" s="20">
        <v>0</v>
      </c>
      <c r="E12" s="20">
        <v>0</v>
      </c>
      <c r="F12" s="20">
        <v>1</v>
      </c>
      <c r="G12" s="20">
        <v>0</v>
      </c>
      <c r="H12" s="16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3">
        <f t="shared" si="0"/>
        <v>1</v>
      </c>
      <c r="O12" s="14">
        <f t="shared" si="1"/>
        <v>2.8571428571428571E-2</v>
      </c>
    </row>
    <row r="13" spans="1:15" ht="15.75" thickBot="1" x14ac:dyDescent="0.3">
      <c r="A13" s="21"/>
      <c r="B13" s="22" t="s">
        <v>31</v>
      </c>
      <c r="C13" s="23"/>
      <c r="D13" s="23">
        <f t="shared" ref="D13:M13" si="2">SUM(D6:D12)</f>
        <v>6</v>
      </c>
      <c r="E13" s="23">
        <f t="shared" si="2"/>
        <v>4</v>
      </c>
      <c r="F13" s="23">
        <f t="shared" si="2"/>
        <v>7</v>
      </c>
      <c r="G13" s="23">
        <f t="shared" si="2"/>
        <v>2</v>
      </c>
      <c r="H13" s="23">
        <f t="shared" si="2"/>
        <v>3</v>
      </c>
      <c r="I13" s="23">
        <f t="shared" si="2"/>
        <v>2</v>
      </c>
      <c r="J13" s="23">
        <f t="shared" si="2"/>
        <v>3</v>
      </c>
      <c r="K13" s="23">
        <f t="shared" si="2"/>
        <v>5</v>
      </c>
      <c r="L13" s="23">
        <f t="shared" si="2"/>
        <v>1</v>
      </c>
      <c r="M13" s="23">
        <f t="shared" si="2"/>
        <v>1</v>
      </c>
      <c r="N13" s="24"/>
      <c r="O13" s="25"/>
    </row>
    <row r="14" spans="1:15" x14ac:dyDescent="0.25">
      <c r="A14" s="212"/>
      <c r="B14" s="21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5" x14ac:dyDescent="0.25">
      <c r="A15" s="212"/>
      <c r="B15" s="213" t="s">
        <v>32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8"/>
    </row>
    <row r="16" spans="1:15" ht="15.75" thickBot="1" x14ac:dyDescent="0.3">
      <c r="A16" s="212"/>
      <c r="B16" s="21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8"/>
    </row>
    <row r="17" spans="1:15" ht="15.75" thickBot="1" x14ac:dyDescent="0.3">
      <c r="A17" s="9" t="s">
        <v>33</v>
      </c>
      <c r="B17" s="4" t="s">
        <v>34</v>
      </c>
      <c r="C17" s="29"/>
      <c r="D17" s="30">
        <v>3</v>
      </c>
      <c r="E17" s="30">
        <v>3</v>
      </c>
      <c r="F17" s="30">
        <v>5</v>
      </c>
      <c r="G17" s="30">
        <v>3</v>
      </c>
      <c r="H17" s="29">
        <v>3</v>
      </c>
      <c r="I17" s="30">
        <v>4</v>
      </c>
      <c r="J17" s="30">
        <v>4</v>
      </c>
      <c r="K17" s="30">
        <v>4</v>
      </c>
      <c r="L17" s="30">
        <v>3</v>
      </c>
      <c r="M17" s="30">
        <v>1</v>
      </c>
      <c r="N17" s="32">
        <f>SUM(C17:M17)</f>
        <v>33</v>
      </c>
      <c r="O17" s="14">
        <f>N17/35</f>
        <v>0.94285714285714284</v>
      </c>
    </row>
    <row r="18" spans="1:15" ht="15.75" thickBot="1" x14ac:dyDescent="0.3">
      <c r="A18" s="15" t="s">
        <v>35</v>
      </c>
      <c r="B18" s="15" t="s">
        <v>36</v>
      </c>
      <c r="C18" s="33"/>
      <c r="D18" s="34">
        <v>3</v>
      </c>
      <c r="E18" s="34">
        <v>2</v>
      </c>
      <c r="F18" s="34">
        <v>4</v>
      </c>
      <c r="G18" s="34">
        <v>3</v>
      </c>
      <c r="H18" s="33">
        <v>3</v>
      </c>
      <c r="I18" s="34">
        <v>4</v>
      </c>
      <c r="J18" s="34">
        <v>3</v>
      </c>
      <c r="K18" s="34">
        <v>2</v>
      </c>
      <c r="L18" s="34">
        <v>3</v>
      </c>
      <c r="M18" s="34">
        <v>1</v>
      </c>
      <c r="N18" s="32">
        <f t="shared" ref="N18:N24" si="3">SUM(C18:M18)</f>
        <v>28</v>
      </c>
      <c r="O18" s="14">
        <f t="shared" ref="O18:O24" si="4">N18/35</f>
        <v>0.8</v>
      </c>
    </row>
    <row r="19" spans="1:15" ht="15.75" thickBot="1" x14ac:dyDescent="0.3">
      <c r="A19" s="15" t="s">
        <v>21</v>
      </c>
      <c r="B19" s="15" t="s">
        <v>37</v>
      </c>
      <c r="C19" s="33"/>
      <c r="D19" s="34">
        <v>3</v>
      </c>
      <c r="E19" s="34">
        <v>2</v>
      </c>
      <c r="F19" s="34">
        <v>3</v>
      </c>
      <c r="G19" s="34">
        <v>3</v>
      </c>
      <c r="H19" s="33">
        <v>1</v>
      </c>
      <c r="I19" s="34">
        <v>3</v>
      </c>
      <c r="J19" s="34">
        <v>2</v>
      </c>
      <c r="K19" s="34">
        <v>3</v>
      </c>
      <c r="L19" s="34">
        <v>1</v>
      </c>
      <c r="M19" s="34">
        <v>0</v>
      </c>
      <c r="N19" s="32">
        <f t="shared" si="3"/>
        <v>21</v>
      </c>
      <c r="O19" s="14">
        <f t="shared" si="4"/>
        <v>0.6</v>
      </c>
    </row>
    <row r="20" spans="1:15" ht="15.75" thickBot="1" x14ac:dyDescent="0.3">
      <c r="A20" s="15" t="s">
        <v>38</v>
      </c>
      <c r="B20" s="15" t="s">
        <v>39</v>
      </c>
      <c r="C20" s="33"/>
      <c r="D20" s="34">
        <v>1</v>
      </c>
      <c r="E20" s="34">
        <v>2</v>
      </c>
      <c r="F20" s="34">
        <v>3</v>
      </c>
      <c r="G20" s="34">
        <v>2</v>
      </c>
      <c r="H20" s="33">
        <v>1</v>
      </c>
      <c r="I20" s="34">
        <v>0</v>
      </c>
      <c r="J20" s="34">
        <v>2</v>
      </c>
      <c r="K20" s="34">
        <v>2</v>
      </c>
      <c r="L20" s="34">
        <v>1</v>
      </c>
      <c r="M20" s="34">
        <v>1</v>
      </c>
      <c r="N20" s="32">
        <f t="shared" si="3"/>
        <v>15</v>
      </c>
      <c r="O20" s="14">
        <f t="shared" si="4"/>
        <v>0.42857142857142855</v>
      </c>
    </row>
    <row r="21" spans="1:15" ht="15.75" thickBot="1" x14ac:dyDescent="0.3">
      <c r="A21" s="15" t="s">
        <v>40</v>
      </c>
      <c r="B21" s="15" t="s">
        <v>41</v>
      </c>
      <c r="C21" s="33"/>
      <c r="D21" s="34">
        <v>0</v>
      </c>
      <c r="E21" s="34">
        <v>0</v>
      </c>
      <c r="F21" s="34">
        <v>0</v>
      </c>
      <c r="G21" s="34">
        <v>0</v>
      </c>
      <c r="H21" s="33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2">
        <f t="shared" si="3"/>
        <v>0</v>
      </c>
      <c r="O21" s="14">
        <f t="shared" si="4"/>
        <v>0</v>
      </c>
    </row>
    <row r="22" spans="1:15" ht="15.75" thickBot="1" x14ac:dyDescent="0.3">
      <c r="A22" s="15" t="s">
        <v>42</v>
      </c>
      <c r="B22" s="15" t="s">
        <v>43</v>
      </c>
      <c r="C22" s="33"/>
      <c r="D22" s="34">
        <v>3</v>
      </c>
      <c r="E22" s="34">
        <v>2</v>
      </c>
      <c r="F22" s="36">
        <v>5</v>
      </c>
      <c r="G22" s="34">
        <v>3</v>
      </c>
      <c r="H22" s="33">
        <v>3</v>
      </c>
      <c r="I22" s="34">
        <v>4</v>
      </c>
      <c r="J22" s="34">
        <v>4</v>
      </c>
      <c r="K22" s="36">
        <v>4</v>
      </c>
      <c r="L22" s="34">
        <v>3</v>
      </c>
      <c r="M22" s="34">
        <v>1</v>
      </c>
      <c r="N22" s="32">
        <f t="shared" si="3"/>
        <v>32</v>
      </c>
      <c r="O22" s="14">
        <f t="shared" si="4"/>
        <v>0.91428571428571426</v>
      </c>
    </row>
    <row r="23" spans="1:15" ht="15.75" thickBot="1" x14ac:dyDescent="0.3">
      <c r="A23" s="15" t="s">
        <v>42</v>
      </c>
      <c r="B23" s="15" t="s">
        <v>44</v>
      </c>
      <c r="C23" s="33"/>
      <c r="D23" s="34">
        <v>0</v>
      </c>
      <c r="E23" s="34">
        <v>0</v>
      </c>
      <c r="F23" s="36">
        <v>0</v>
      </c>
      <c r="G23" s="34">
        <v>0</v>
      </c>
      <c r="H23" s="33">
        <v>2</v>
      </c>
      <c r="I23" s="34">
        <v>0</v>
      </c>
      <c r="J23" s="34">
        <v>0</v>
      </c>
      <c r="K23" s="36">
        <v>0</v>
      </c>
      <c r="L23" s="34">
        <v>0</v>
      </c>
      <c r="M23" s="34">
        <v>0</v>
      </c>
      <c r="N23" s="32">
        <f t="shared" si="3"/>
        <v>2</v>
      </c>
      <c r="O23" s="14">
        <f t="shared" si="4"/>
        <v>5.7142857142857141E-2</v>
      </c>
    </row>
    <row r="24" spans="1:15" ht="15.75" thickBot="1" x14ac:dyDescent="0.3">
      <c r="A24" s="37" t="s">
        <v>45</v>
      </c>
      <c r="B24" s="15" t="s">
        <v>46</v>
      </c>
      <c r="C24" s="33"/>
      <c r="D24" s="34">
        <v>3</v>
      </c>
      <c r="E24" s="34">
        <v>2</v>
      </c>
      <c r="F24" s="36">
        <v>0</v>
      </c>
      <c r="G24" s="34">
        <v>2</v>
      </c>
      <c r="H24" s="33">
        <v>2</v>
      </c>
      <c r="I24" s="34">
        <v>3</v>
      </c>
      <c r="J24" s="34">
        <v>3</v>
      </c>
      <c r="K24" s="36">
        <v>3</v>
      </c>
      <c r="L24" s="34">
        <v>3</v>
      </c>
      <c r="M24" s="34">
        <v>1</v>
      </c>
      <c r="N24" s="32">
        <f t="shared" si="3"/>
        <v>22</v>
      </c>
      <c r="O24" s="14">
        <f t="shared" si="4"/>
        <v>0.62857142857142856</v>
      </c>
    </row>
    <row r="25" spans="1:15" ht="15.75" thickBot="1" x14ac:dyDescent="0.3">
      <c r="A25" s="21"/>
      <c r="B25" s="22" t="s">
        <v>31</v>
      </c>
      <c r="C25" s="38"/>
      <c r="D25" s="38">
        <f t="shared" ref="D25:M25" si="5">SUM(D17:D24)</f>
        <v>16</v>
      </c>
      <c r="E25" s="38">
        <f t="shared" si="5"/>
        <v>13</v>
      </c>
      <c r="F25" s="38">
        <f t="shared" si="5"/>
        <v>20</v>
      </c>
      <c r="G25" s="38">
        <f t="shared" si="5"/>
        <v>16</v>
      </c>
      <c r="H25" s="38">
        <f t="shared" si="5"/>
        <v>15</v>
      </c>
      <c r="I25" s="38">
        <f t="shared" si="5"/>
        <v>18</v>
      </c>
      <c r="J25" s="38">
        <f t="shared" si="5"/>
        <v>18</v>
      </c>
      <c r="K25" s="38">
        <f t="shared" si="5"/>
        <v>18</v>
      </c>
      <c r="L25" s="38">
        <f t="shared" si="5"/>
        <v>14</v>
      </c>
      <c r="M25" s="39">
        <f t="shared" si="5"/>
        <v>5</v>
      </c>
      <c r="N25" s="40"/>
      <c r="O25" s="41"/>
    </row>
    <row r="26" spans="1:15" ht="16.5" thickBot="1" x14ac:dyDescent="0.3">
      <c r="A26" s="21"/>
      <c r="B26" s="42" t="s">
        <v>47</v>
      </c>
      <c r="C26" s="43">
        <f>C13+C25</f>
        <v>0</v>
      </c>
      <c r="D26" s="43">
        <f t="shared" ref="D26:M26" si="6">D13+D25</f>
        <v>22</v>
      </c>
      <c r="E26" s="43">
        <f t="shared" si="6"/>
        <v>17</v>
      </c>
      <c r="F26" s="43">
        <f t="shared" si="6"/>
        <v>27</v>
      </c>
      <c r="G26" s="43">
        <f t="shared" si="6"/>
        <v>18</v>
      </c>
      <c r="H26" s="43">
        <f t="shared" si="6"/>
        <v>18</v>
      </c>
      <c r="I26" s="43">
        <f t="shared" si="6"/>
        <v>20</v>
      </c>
      <c r="J26" s="43">
        <f t="shared" si="6"/>
        <v>21</v>
      </c>
      <c r="K26" s="43">
        <f t="shared" si="6"/>
        <v>23</v>
      </c>
      <c r="L26" s="43">
        <f t="shared" si="6"/>
        <v>15</v>
      </c>
      <c r="M26" s="43">
        <f t="shared" si="6"/>
        <v>6</v>
      </c>
      <c r="N26" s="44"/>
      <c r="O26" s="41"/>
    </row>
    <row r="27" spans="1:15" x14ac:dyDescent="0.25">
      <c r="A27" s="45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1:15" x14ac:dyDescent="0.25">
      <c r="A28" s="45"/>
      <c r="B28" s="49" t="s">
        <v>48</v>
      </c>
      <c r="C28" s="50"/>
      <c r="D28" s="50">
        <v>14</v>
      </c>
      <c r="E28" s="50">
        <v>11</v>
      </c>
      <c r="F28" s="50">
        <v>2</v>
      </c>
      <c r="G28" s="50">
        <v>6</v>
      </c>
      <c r="H28" s="50">
        <v>4</v>
      </c>
      <c r="I28" s="50">
        <v>2</v>
      </c>
      <c r="J28" s="50">
        <v>6</v>
      </c>
      <c r="K28" s="50">
        <v>4</v>
      </c>
      <c r="L28" s="50">
        <v>1</v>
      </c>
      <c r="M28" s="50">
        <v>6</v>
      </c>
      <c r="N28" s="52"/>
      <c r="O28" s="48"/>
    </row>
    <row r="29" spans="1:15" x14ac:dyDescent="0.25">
      <c r="A29" s="45"/>
      <c r="B29" s="53"/>
      <c r="C29" s="50"/>
      <c r="D29" s="50">
        <v>21</v>
      </c>
      <c r="E29" s="50">
        <v>18</v>
      </c>
      <c r="F29" s="50">
        <v>9</v>
      </c>
      <c r="G29" s="50">
        <v>13</v>
      </c>
      <c r="H29" s="50">
        <v>12</v>
      </c>
      <c r="I29" s="50">
        <v>9</v>
      </c>
      <c r="J29" s="50">
        <v>20</v>
      </c>
      <c r="K29" s="50">
        <v>11</v>
      </c>
      <c r="L29" s="50">
        <v>8</v>
      </c>
      <c r="M29" s="50"/>
      <c r="N29" s="52"/>
      <c r="O29" s="48"/>
    </row>
    <row r="30" spans="1:15" x14ac:dyDescent="0.25">
      <c r="A30" s="45"/>
      <c r="B30" s="53"/>
      <c r="C30" s="50"/>
      <c r="D30" s="50">
        <v>28</v>
      </c>
      <c r="E30" s="50">
        <v>25</v>
      </c>
      <c r="F30" s="50">
        <v>16</v>
      </c>
      <c r="G30" s="50">
        <v>19</v>
      </c>
      <c r="H30" s="50">
        <v>26</v>
      </c>
      <c r="I30" s="50">
        <v>16</v>
      </c>
      <c r="J30" s="50" t="s">
        <v>115</v>
      </c>
      <c r="K30" s="50">
        <v>18</v>
      </c>
      <c r="L30" s="50">
        <v>15</v>
      </c>
      <c r="M30" s="50"/>
      <c r="N30" s="52"/>
      <c r="O30" s="48"/>
    </row>
    <row r="31" spans="1:15" x14ac:dyDescent="0.25">
      <c r="A31" s="45"/>
      <c r="B31" s="53"/>
      <c r="C31" s="50"/>
      <c r="D31" s="50"/>
      <c r="E31" s="50"/>
      <c r="F31" s="50">
        <v>23</v>
      </c>
      <c r="G31" s="50">
        <v>27</v>
      </c>
      <c r="H31" s="50"/>
      <c r="I31" s="50">
        <v>23</v>
      </c>
      <c r="J31" s="50">
        <v>27</v>
      </c>
      <c r="K31" s="50">
        <v>24</v>
      </c>
      <c r="L31" s="50">
        <v>22</v>
      </c>
      <c r="M31" s="50"/>
      <c r="N31" s="52"/>
      <c r="O31" s="48"/>
    </row>
    <row r="32" spans="1:15" x14ac:dyDescent="0.25">
      <c r="A32" s="45"/>
      <c r="B32" s="53"/>
      <c r="C32" s="50"/>
      <c r="D32" s="50"/>
      <c r="E32" s="50"/>
      <c r="F32" s="50">
        <v>30</v>
      </c>
      <c r="G32" s="50"/>
      <c r="H32" s="50"/>
      <c r="I32" s="50">
        <v>30</v>
      </c>
      <c r="J32" s="50"/>
      <c r="K32" s="50"/>
      <c r="L32" s="50">
        <v>29</v>
      </c>
      <c r="M32" s="50"/>
      <c r="N32" s="52"/>
      <c r="O32" s="48"/>
    </row>
    <row r="33" spans="1:15" ht="15.75" thickBot="1" x14ac:dyDescent="0.3">
      <c r="A33" s="45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6"/>
      <c r="O33" s="57"/>
    </row>
    <row r="34" spans="1:15" x14ac:dyDescent="0.25">
      <c r="A34" s="214"/>
      <c r="B34" s="215" t="s">
        <v>49</v>
      </c>
      <c r="C34" s="217"/>
      <c r="D34" s="203">
        <v>3</v>
      </c>
      <c r="E34" s="203">
        <v>3</v>
      </c>
      <c r="F34" s="203">
        <v>5</v>
      </c>
      <c r="G34" s="203">
        <v>3</v>
      </c>
      <c r="H34" s="203">
        <v>3</v>
      </c>
      <c r="I34" s="203">
        <v>4</v>
      </c>
      <c r="J34" s="203">
        <v>4</v>
      </c>
      <c r="K34" s="203">
        <v>4</v>
      </c>
      <c r="L34" s="203">
        <v>5</v>
      </c>
      <c r="M34" s="206">
        <v>1</v>
      </c>
      <c r="N34" s="208"/>
      <c r="O34" s="210">
        <f>SUM(C34:N34)</f>
        <v>35</v>
      </c>
    </row>
    <row r="35" spans="1:15" ht="15.75" thickBot="1" x14ac:dyDescent="0.3">
      <c r="A35" s="214"/>
      <c r="B35" s="216"/>
      <c r="C35" s="218"/>
      <c r="D35" s="204"/>
      <c r="E35" s="204"/>
      <c r="F35" s="204"/>
      <c r="G35" s="204"/>
      <c r="H35" s="205"/>
      <c r="I35" s="204"/>
      <c r="J35" s="204"/>
      <c r="K35" s="204"/>
      <c r="L35" s="204"/>
      <c r="M35" s="207"/>
      <c r="N35" s="209"/>
      <c r="O35" s="211"/>
    </row>
    <row r="36" spans="1:15" ht="15.75" thickBot="1" x14ac:dyDescent="0.3">
      <c r="A36" s="45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48"/>
    </row>
    <row r="37" spans="1:15" x14ac:dyDescent="0.25">
      <c r="A37" s="45"/>
      <c r="B37" s="197" t="s">
        <v>50</v>
      </c>
      <c r="C37" s="59"/>
      <c r="D37" s="60"/>
      <c r="E37" s="60"/>
      <c r="F37" s="60"/>
      <c r="G37" s="60">
        <v>19</v>
      </c>
      <c r="H37" s="60"/>
      <c r="I37" s="60">
        <v>2</v>
      </c>
      <c r="J37" s="60"/>
      <c r="K37" s="60"/>
      <c r="L37" s="60"/>
      <c r="M37" s="61"/>
      <c r="N37" s="199" t="s">
        <v>51</v>
      </c>
      <c r="O37" s="200"/>
    </row>
    <row r="38" spans="1:15" x14ac:dyDescent="0.25">
      <c r="A38" s="45"/>
      <c r="B38" s="198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201"/>
      <c r="O38" s="202"/>
    </row>
    <row r="39" spans="1:15" x14ac:dyDescent="0.25">
      <c r="A39" s="45"/>
      <c r="B39" s="198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5"/>
      <c r="N39" s="201"/>
      <c r="O39" s="202"/>
    </row>
    <row r="40" spans="1:15" x14ac:dyDescent="0.25">
      <c r="A40" s="45"/>
      <c r="B40" s="66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5"/>
      <c r="N40" s="46"/>
      <c r="O40" s="48"/>
    </row>
    <row r="41" spans="1:15" ht="15.75" thickBot="1" x14ac:dyDescent="0.3">
      <c r="A41" s="67"/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1"/>
      <c r="N41" s="187"/>
      <c r="O41" s="188"/>
    </row>
    <row r="42" spans="1:15" ht="15.75" thickBot="1" x14ac:dyDescent="0.3">
      <c r="A42" s="189" t="s">
        <v>52</v>
      </c>
      <c r="B42" s="190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4"/>
    </row>
    <row r="43" spans="1:15" ht="15.75" thickBot="1" x14ac:dyDescent="0.3">
      <c r="A43" s="191" t="s">
        <v>53</v>
      </c>
      <c r="B43" s="192"/>
      <c r="C43" s="72" t="s">
        <v>54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/>
    </row>
    <row r="44" spans="1:15" ht="15.75" thickBot="1" x14ac:dyDescent="0.3">
      <c r="A44" s="185" t="s">
        <v>55</v>
      </c>
      <c r="B44" s="186"/>
      <c r="C44" s="193" t="s">
        <v>56</v>
      </c>
      <c r="D44" s="194"/>
      <c r="E44" s="194"/>
      <c r="F44" s="194"/>
      <c r="G44" s="194"/>
      <c r="H44" s="194"/>
      <c r="I44" s="195"/>
      <c r="J44" s="73"/>
      <c r="K44" s="73"/>
      <c r="L44" s="73"/>
      <c r="M44" s="73"/>
      <c r="N44" s="73"/>
      <c r="O44" s="74"/>
    </row>
    <row r="45" spans="1:15" ht="15.75" thickBot="1" x14ac:dyDescent="0.3">
      <c r="A45" s="189"/>
      <c r="B45" s="196"/>
      <c r="C45" s="196"/>
      <c r="D45" s="196"/>
      <c r="E45" s="196"/>
      <c r="F45" s="196"/>
      <c r="G45" s="196"/>
      <c r="H45" s="196"/>
      <c r="I45" s="190"/>
      <c r="J45" s="75"/>
      <c r="K45" s="76" t="s">
        <v>57</v>
      </c>
      <c r="L45" s="77"/>
      <c r="M45" s="77"/>
      <c r="N45" s="77"/>
      <c r="O45" s="78"/>
    </row>
    <row r="46" spans="1:15" ht="15.75" thickBot="1" x14ac:dyDescent="0.3">
      <c r="A46" s="178" t="s">
        <v>58</v>
      </c>
      <c r="B46" s="179"/>
      <c r="C46" s="179"/>
      <c r="D46" s="179"/>
      <c r="E46" s="179"/>
      <c r="F46" s="179"/>
      <c r="G46" s="179"/>
      <c r="H46" s="179"/>
      <c r="I46" s="180"/>
      <c r="J46" s="79"/>
      <c r="K46" s="181" t="s">
        <v>59</v>
      </c>
      <c r="L46" s="182"/>
      <c r="M46" s="80"/>
      <c r="N46" s="183"/>
      <c r="O46" s="184"/>
    </row>
    <row r="47" spans="1:15" ht="15.75" thickBot="1" x14ac:dyDescent="0.3">
      <c r="A47" s="185" t="s">
        <v>60</v>
      </c>
      <c r="B47" s="186"/>
      <c r="C47" s="81" t="s">
        <v>61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3"/>
    </row>
  </sheetData>
  <mergeCells count="35">
    <mergeCell ref="A14:B14"/>
    <mergeCell ref="A1:O1"/>
    <mergeCell ref="A2:O2"/>
    <mergeCell ref="A3:O3"/>
    <mergeCell ref="A4:A5"/>
    <mergeCell ref="B4:B5"/>
    <mergeCell ref="A15:A16"/>
    <mergeCell ref="B15:B16"/>
    <mergeCell ref="A34:A35"/>
    <mergeCell ref="B34:B35"/>
    <mergeCell ref="C34:C35"/>
    <mergeCell ref="B37:B39"/>
    <mergeCell ref="N37:O39"/>
    <mergeCell ref="E34:E35"/>
    <mergeCell ref="F34:F35"/>
    <mergeCell ref="G34:G35"/>
    <mergeCell ref="H34:H35"/>
    <mergeCell ref="I34:I35"/>
    <mergeCell ref="J34:J35"/>
    <mergeCell ref="D34:D35"/>
    <mergeCell ref="K34:K35"/>
    <mergeCell ref="L34:L35"/>
    <mergeCell ref="M34:M35"/>
    <mergeCell ref="N34:N35"/>
    <mergeCell ref="O34:O35"/>
    <mergeCell ref="A46:I46"/>
    <mergeCell ref="K46:L46"/>
    <mergeCell ref="N46:O46"/>
    <mergeCell ref="A47:B47"/>
    <mergeCell ref="N41:O41"/>
    <mergeCell ref="A42:B42"/>
    <mergeCell ref="A43:B43"/>
    <mergeCell ref="A44:B44"/>
    <mergeCell ref="C44:I44"/>
    <mergeCell ref="A45:I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7" workbookViewId="0">
      <selection activeCell="Q30" sqref="Q30"/>
    </sheetView>
  </sheetViews>
  <sheetFormatPr baseColWidth="10" defaultRowHeight="15" x14ac:dyDescent="0.25"/>
  <cols>
    <col min="1" max="1" width="4.7109375" customWidth="1"/>
    <col min="2" max="2" width="32.7109375" customWidth="1"/>
    <col min="3" max="13" width="4.7109375" customWidth="1"/>
    <col min="14" max="14" width="7.140625" bestFit="1" customWidth="1"/>
    <col min="15" max="15" width="11.42578125" customWidth="1"/>
  </cols>
  <sheetData>
    <row r="1" spans="1:15" ht="18.75" x14ac:dyDescent="0.3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2"/>
    </row>
    <row r="2" spans="1:15" x14ac:dyDescent="0.25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5"/>
    </row>
    <row r="3" spans="1:15" ht="15.75" thickBot="1" x14ac:dyDescent="0.3">
      <c r="A3" s="226" t="s">
        <v>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</row>
    <row r="4" spans="1:15" x14ac:dyDescent="0.25">
      <c r="A4" s="229"/>
      <c r="B4" s="231" t="s">
        <v>3</v>
      </c>
      <c r="C4" s="1" t="s">
        <v>9</v>
      </c>
      <c r="D4" s="1" t="s">
        <v>10</v>
      </c>
      <c r="E4" s="1" t="s">
        <v>63</v>
      </c>
      <c r="F4" s="1" t="s">
        <v>64</v>
      </c>
      <c r="G4" s="1" t="s">
        <v>13</v>
      </c>
      <c r="H4" s="2" t="s">
        <v>14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3" t="s">
        <v>15</v>
      </c>
      <c r="O4" s="4" t="s">
        <v>16</v>
      </c>
    </row>
    <row r="5" spans="1:15" ht="15.75" thickBot="1" x14ac:dyDescent="0.3">
      <c r="A5" s="230"/>
      <c r="B5" s="232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7"/>
      <c r="O5" s="8"/>
    </row>
    <row r="6" spans="1:15" ht="15.75" thickBot="1" x14ac:dyDescent="0.3">
      <c r="A6" s="9" t="s">
        <v>17</v>
      </c>
      <c r="B6" s="4" t="s">
        <v>18</v>
      </c>
      <c r="C6" s="10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/>
      <c r="J6" s="11">
        <v>0</v>
      </c>
      <c r="K6" s="11">
        <v>0</v>
      </c>
      <c r="L6" s="11">
        <v>0</v>
      </c>
      <c r="M6" s="12">
        <v>0</v>
      </c>
      <c r="N6" s="13">
        <f>SUM(C6:M6)</f>
        <v>0</v>
      </c>
      <c r="O6" s="14">
        <f>N6/33</f>
        <v>0</v>
      </c>
    </row>
    <row r="7" spans="1:15" ht="15.75" thickBot="1" x14ac:dyDescent="0.3">
      <c r="A7" s="9" t="s">
        <v>19</v>
      </c>
      <c r="B7" s="15" t="s">
        <v>20</v>
      </c>
      <c r="C7" s="16">
        <v>0</v>
      </c>
      <c r="D7" s="17">
        <v>0</v>
      </c>
      <c r="E7" s="18">
        <v>0</v>
      </c>
      <c r="F7" s="17">
        <v>1</v>
      </c>
      <c r="G7" s="18">
        <v>0</v>
      </c>
      <c r="H7" s="18">
        <v>0</v>
      </c>
      <c r="I7" s="18"/>
      <c r="J7" s="18">
        <v>0</v>
      </c>
      <c r="K7" s="18">
        <v>0</v>
      </c>
      <c r="L7" s="18">
        <v>0</v>
      </c>
      <c r="M7" s="19">
        <v>0</v>
      </c>
      <c r="N7" s="13">
        <f t="shared" ref="N7:N12" si="0">SUM(C7:M7)</f>
        <v>1</v>
      </c>
      <c r="O7" s="14">
        <f t="shared" ref="O7:O12" si="1">N7/33</f>
        <v>3.0303030303030304E-2</v>
      </c>
    </row>
    <row r="8" spans="1:15" ht="15.75" thickBot="1" x14ac:dyDescent="0.3">
      <c r="A8" s="9" t="s">
        <v>65</v>
      </c>
      <c r="B8" s="15" t="s">
        <v>22</v>
      </c>
      <c r="C8" s="16">
        <v>0</v>
      </c>
      <c r="D8" s="17">
        <v>0</v>
      </c>
      <c r="E8" s="20">
        <v>0</v>
      </c>
      <c r="F8" s="17">
        <v>0</v>
      </c>
      <c r="G8" s="20">
        <v>0</v>
      </c>
      <c r="H8" s="17">
        <v>0</v>
      </c>
      <c r="I8" s="20"/>
      <c r="J8" s="17">
        <v>0</v>
      </c>
      <c r="K8" s="20">
        <v>0</v>
      </c>
      <c r="L8" s="17">
        <v>0</v>
      </c>
      <c r="M8" s="19">
        <v>0</v>
      </c>
      <c r="N8" s="13">
        <f t="shared" si="0"/>
        <v>0</v>
      </c>
      <c r="O8" s="14">
        <f t="shared" si="1"/>
        <v>0</v>
      </c>
    </row>
    <row r="9" spans="1:15" ht="15.75" thickBot="1" x14ac:dyDescent="0.3">
      <c r="A9" s="9" t="s">
        <v>65</v>
      </c>
      <c r="B9" s="15" t="s">
        <v>24</v>
      </c>
      <c r="C9" s="16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/>
      <c r="J9" s="20">
        <v>3</v>
      </c>
      <c r="K9" s="20">
        <v>2</v>
      </c>
      <c r="L9" s="20">
        <v>1</v>
      </c>
      <c r="M9" s="19">
        <v>0</v>
      </c>
      <c r="N9" s="13">
        <f t="shared" si="0"/>
        <v>6</v>
      </c>
      <c r="O9" s="14">
        <f t="shared" si="1"/>
        <v>0.18181818181818182</v>
      </c>
    </row>
    <row r="10" spans="1:15" ht="15.75" thickBot="1" x14ac:dyDescent="0.3">
      <c r="A10" s="9" t="s">
        <v>23</v>
      </c>
      <c r="B10" s="15" t="s">
        <v>26</v>
      </c>
      <c r="C10" s="16">
        <v>3</v>
      </c>
      <c r="D10" s="20">
        <v>2</v>
      </c>
      <c r="E10" s="20">
        <v>3</v>
      </c>
      <c r="F10" s="20">
        <v>4</v>
      </c>
      <c r="G10" s="20">
        <v>1</v>
      </c>
      <c r="H10" s="20">
        <v>1</v>
      </c>
      <c r="I10" s="20"/>
      <c r="J10" s="20">
        <v>3</v>
      </c>
      <c r="K10" s="20">
        <v>2</v>
      </c>
      <c r="L10" s="20">
        <v>5</v>
      </c>
      <c r="M10" s="19">
        <v>2</v>
      </c>
      <c r="N10" s="13">
        <f t="shared" si="0"/>
        <v>26</v>
      </c>
      <c r="O10" s="14">
        <f t="shared" si="1"/>
        <v>0.78787878787878785</v>
      </c>
    </row>
    <row r="11" spans="1:15" ht="15.75" thickBot="1" x14ac:dyDescent="0.3">
      <c r="A11" s="9" t="s">
        <v>25</v>
      </c>
      <c r="B11" s="15" t="s">
        <v>28</v>
      </c>
      <c r="C11" s="16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/>
      <c r="J11" s="20">
        <v>0</v>
      </c>
      <c r="K11" s="20">
        <v>0</v>
      </c>
      <c r="L11" s="20">
        <v>0</v>
      </c>
      <c r="M11" s="19">
        <v>0</v>
      </c>
      <c r="N11" s="13">
        <f t="shared" si="0"/>
        <v>0</v>
      </c>
      <c r="O11" s="14">
        <f t="shared" si="1"/>
        <v>0</v>
      </c>
    </row>
    <row r="12" spans="1:15" ht="15.75" thickBot="1" x14ac:dyDescent="0.3">
      <c r="A12" s="9" t="s">
        <v>27</v>
      </c>
      <c r="B12" s="15" t="s">
        <v>30</v>
      </c>
      <c r="C12" s="1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/>
      <c r="J12" s="20">
        <v>0</v>
      </c>
      <c r="K12" s="20">
        <v>0</v>
      </c>
      <c r="L12" s="20">
        <v>1</v>
      </c>
      <c r="M12" s="19">
        <v>0</v>
      </c>
      <c r="N12" s="13">
        <f t="shared" si="0"/>
        <v>1</v>
      </c>
      <c r="O12" s="14">
        <f t="shared" si="1"/>
        <v>3.0303030303030304E-2</v>
      </c>
    </row>
    <row r="13" spans="1:15" ht="15.75" thickBot="1" x14ac:dyDescent="0.3">
      <c r="A13" s="21"/>
      <c r="B13" s="22" t="s">
        <v>31</v>
      </c>
      <c r="C13" s="23">
        <f t="shared" ref="C13:H13" si="2">SUM(C6:C12)</f>
        <v>3</v>
      </c>
      <c r="D13" s="23">
        <f t="shared" si="2"/>
        <v>2</v>
      </c>
      <c r="E13" s="23">
        <f t="shared" si="2"/>
        <v>3</v>
      </c>
      <c r="F13" s="23">
        <f t="shared" si="2"/>
        <v>5</v>
      </c>
      <c r="G13" s="23">
        <f t="shared" si="2"/>
        <v>1</v>
      </c>
      <c r="H13" s="23">
        <f t="shared" si="2"/>
        <v>1</v>
      </c>
      <c r="I13" s="23"/>
      <c r="J13" s="23">
        <f>SUM(J6:J12)</f>
        <v>6</v>
      </c>
      <c r="K13" s="23">
        <f>SUM(K6:K12)</f>
        <v>4</v>
      </c>
      <c r="L13" s="23">
        <f>SUM(L6:L12)</f>
        <v>7</v>
      </c>
      <c r="M13" s="23">
        <f>SUM(M6:M12)</f>
        <v>2</v>
      </c>
      <c r="N13" s="24">
        <f t="shared" ref="N13" si="3">SUM(C13:M13)</f>
        <v>34</v>
      </c>
      <c r="O13" s="25"/>
    </row>
    <row r="14" spans="1:15" x14ac:dyDescent="0.25">
      <c r="A14" s="212"/>
      <c r="B14" s="21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5" x14ac:dyDescent="0.25">
      <c r="A15" s="212"/>
      <c r="B15" s="213" t="s">
        <v>32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8"/>
    </row>
    <row r="16" spans="1:15" ht="15.75" thickBot="1" x14ac:dyDescent="0.3">
      <c r="A16" s="212"/>
      <c r="B16" s="21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8"/>
    </row>
    <row r="17" spans="1:15" ht="15.75" thickBot="1" x14ac:dyDescent="0.3">
      <c r="A17" s="9" t="s">
        <v>33</v>
      </c>
      <c r="B17" s="4" t="s">
        <v>34</v>
      </c>
      <c r="C17" s="29">
        <v>3</v>
      </c>
      <c r="D17" s="30">
        <v>4</v>
      </c>
      <c r="E17" s="30">
        <v>4</v>
      </c>
      <c r="F17" s="30">
        <v>4</v>
      </c>
      <c r="G17" s="30">
        <v>3</v>
      </c>
      <c r="H17" s="30">
        <v>1</v>
      </c>
      <c r="I17" s="30"/>
      <c r="J17" s="30">
        <v>3</v>
      </c>
      <c r="K17" s="30">
        <v>3</v>
      </c>
      <c r="L17" s="30">
        <v>5</v>
      </c>
      <c r="M17" s="31">
        <v>3</v>
      </c>
      <c r="N17" s="32">
        <f t="shared" ref="N17:N25" si="4">SUM(C17:M17)</f>
        <v>33</v>
      </c>
      <c r="O17" s="14">
        <f>N17/33</f>
        <v>1</v>
      </c>
    </row>
    <row r="18" spans="1:15" ht="15.75" thickBot="1" x14ac:dyDescent="0.3">
      <c r="A18" s="15" t="s">
        <v>35</v>
      </c>
      <c r="B18" s="15" t="s">
        <v>36</v>
      </c>
      <c r="C18" s="33">
        <v>3</v>
      </c>
      <c r="D18" s="34">
        <v>4</v>
      </c>
      <c r="E18" s="34">
        <v>3</v>
      </c>
      <c r="F18" s="34">
        <v>2</v>
      </c>
      <c r="G18" s="34">
        <v>3</v>
      </c>
      <c r="H18" s="34">
        <v>1</v>
      </c>
      <c r="I18" s="34"/>
      <c r="J18" s="34">
        <v>3</v>
      </c>
      <c r="K18" s="34">
        <v>2</v>
      </c>
      <c r="L18" s="34">
        <v>4</v>
      </c>
      <c r="M18" s="35">
        <v>3</v>
      </c>
      <c r="N18" s="32">
        <f t="shared" si="4"/>
        <v>28</v>
      </c>
      <c r="O18" s="14">
        <f t="shared" ref="O18:O24" si="5">N18/33</f>
        <v>0.84848484848484851</v>
      </c>
    </row>
    <row r="19" spans="1:15" ht="15.75" thickBot="1" x14ac:dyDescent="0.3">
      <c r="A19" s="15" t="s">
        <v>21</v>
      </c>
      <c r="B19" s="15" t="s">
        <v>37</v>
      </c>
      <c r="C19" s="33">
        <v>1</v>
      </c>
      <c r="D19" s="34">
        <v>3</v>
      </c>
      <c r="E19" s="34">
        <v>2</v>
      </c>
      <c r="F19" s="34">
        <v>3</v>
      </c>
      <c r="G19" s="34">
        <v>1</v>
      </c>
      <c r="H19" s="34">
        <v>0</v>
      </c>
      <c r="I19" s="34"/>
      <c r="J19" s="34">
        <v>3</v>
      </c>
      <c r="K19" s="34">
        <v>2</v>
      </c>
      <c r="L19" s="34">
        <v>3</v>
      </c>
      <c r="M19" s="35">
        <v>3</v>
      </c>
      <c r="N19" s="32">
        <f t="shared" si="4"/>
        <v>21</v>
      </c>
      <c r="O19" s="14">
        <f t="shared" si="5"/>
        <v>0.63636363636363635</v>
      </c>
    </row>
    <row r="20" spans="1:15" ht="15.75" thickBot="1" x14ac:dyDescent="0.3">
      <c r="A20" s="15" t="s">
        <v>38</v>
      </c>
      <c r="B20" s="15" t="s">
        <v>39</v>
      </c>
      <c r="C20" s="33">
        <v>1</v>
      </c>
      <c r="D20" s="34">
        <v>0</v>
      </c>
      <c r="E20" s="34">
        <v>2</v>
      </c>
      <c r="F20" s="34">
        <v>2</v>
      </c>
      <c r="G20" s="34">
        <v>1</v>
      </c>
      <c r="H20" s="34">
        <v>1</v>
      </c>
      <c r="I20" s="34"/>
      <c r="J20" s="34">
        <v>1</v>
      </c>
      <c r="K20" s="34">
        <v>2</v>
      </c>
      <c r="L20" s="34">
        <v>3</v>
      </c>
      <c r="M20" s="35">
        <v>2</v>
      </c>
      <c r="N20" s="32">
        <f t="shared" si="4"/>
        <v>15</v>
      </c>
      <c r="O20" s="14">
        <f t="shared" si="5"/>
        <v>0.45454545454545453</v>
      </c>
    </row>
    <row r="21" spans="1:15" ht="15.75" thickBot="1" x14ac:dyDescent="0.3">
      <c r="A21" s="15" t="s">
        <v>40</v>
      </c>
      <c r="B21" s="15" t="s">
        <v>41</v>
      </c>
      <c r="C21" s="33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/>
      <c r="J21" s="34">
        <v>0</v>
      </c>
      <c r="K21" s="34">
        <v>0</v>
      </c>
      <c r="L21" s="34">
        <v>0</v>
      </c>
      <c r="M21" s="35">
        <v>0</v>
      </c>
      <c r="N21" s="32">
        <f t="shared" si="4"/>
        <v>0</v>
      </c>
      <c r="O21" s="14">
        <f t="shared" si="5"/>
        <v>0</v>
      </c>
    </row>
    <row r="22" spans="1:15" ht="15.75" thickBot="1" x14ac:dyDescent="0.3">
      <c r="A22" s="15" t="s">
        <v>40</v>
      </c>
      <c r="B22" s="15" t="s">
        <v>43</v>
      </c>
      <c r="C22" s="33">
        <v>3</v>
      </c>
      <c r="D22" s="34">
        <v>4</v>
      </c>
      <c r="E22" s="34">
        <v>4</v>
      </c>
      <c r="F22" s="36">
        <v>4</v>
      </c>
      <c r="G22" s="34">
        <v>3</v>
      </c>
      <c r="H22" s="34">
        <v>1</v>
      </c>
      <c r="I22" s="34"/>
      <c r="J22" s="34">
        <v>3</v>
      </c>
      <c r="K22" s="34">
        <v>2</v>
      </c>
      <c r="L22" s="34">
        <v>5</v>
      </c>
      <c r="M22" s="35">
        <v>3</v>
      </c>
      <c r="N22" s="32">
        <f t="shared" si="4"/>
        <v>32</v>
      </c>
      <c r="O22" s="14">
        <f t="shared" si="5"/>
        <v>0.96969696969696972</v>
      </c>
    </row>
    <row r="23" spans="1:15" ht="15.75" thickBot="1" x14ac:dyDescent="0.3">
      <c r="A23" s="15" t="s">
        <v>42</v>
      </c>
      <c r="B23" s="15" t="s">
        <v>44</v>
      </c>
      <c r="C23" s="33">
        <v>2</v>
      </c>
      <c r="D23" s="34">
        <v>0</v>
      </c>
      <c r="E23" s="34">
        <v>0</v>
      </c>
      <c r="F23" s="36">
        <v>0</v>
      </c>
      <c r="G23" s="34">
        <v>0</v>
      </c>
      <c r="H23" s="34">
        <v>0</v>
      </c>
      <c r="I23" s="34"/>
      <c r="J23" s="34">
        <v>0</v>
      </c>
      <c r="K23" s="34">
        <v>0</v>
      </c>
      <c r="L23" s="34">
        <v>0</v>
      </c>
      <c r="M23" s="35">
        <v>0</v>
      </c>
      <c r="N23" s="32">
        <f t="shared" si="4"/>
        <v>2</v>
      </c>
      <c r="O23" s="14">
        <f t="shared" si="5"/>
        <v>6.0606060606060608E-2</v>
      </c>
    </row>
    <row r="24" spans="1:15" ht="15.75" thickBot="1" x14ac:dyDescent="0.3">
      <c r="A24" s="37" t="s">
        <v>45</v>
      </c>
      <c r="B24" s="15" t="s">
        <v>46</v>
      </c>
      <c r="C24" s="33">
        <v>2</v>
      </c>
      <c r="D24" s="34">
        <v>3</v>
      </c>
      <c r="E24" s="34">
        <v>3</v>
      </c>
      <c r="F24" s="36">
        <v>3</v>
      </c>
      <c r="G24" s="34">
        <v>3</v>
      </c>
      <c r="H24" s="34">
        <v>1</v>
      </c>
      <c r="I24" s="34"/>
      <c r="J24" s="34">
        <v>3</v>
      </c>
      <c r="K24" s="34">
        <v>2</v>
      </c>
      <c r="L24" s="34">
        <v>0</v>
      </c>
      <c r="M24" s="35">
        <v>2</v>
      </c>
      <c r="N24" s="32">
        <f t="shared" si="4"/>
        <v>22</v>
      </c>
      <c r="O24" s="14">
        <f t="shared" si="5"/>
        <v>0.66666666666666663</v>
      </c>
    </row>
    <row r="25" spans="1:15" ht="15.75" thickBot="1" x14ac:dyDescent="0.3">
      <c r="A25" s="21"/>
      <c r="B25" s="22" t="s">
        <v>31</v>
      </c>
      <c r="C25" s="38">
        <f t="shared" ref="C25:H25" si="6">SUM(C17:C24)</f>
        <v>15</v>
      </c>
      <c r="D25" s="38">
        <f t="shared" si="6"/>
        <v>18</v>
      </c>
      <c r="E25" s="38">
        <f t="shared" si="6"/>
        <v>18</v>
      </c>
      <c r="F25" s="38">
        <f t="shared" si="6"/>
        <v>18</v>
      </c>
      <c r="G25" s="38">
        <f t="shared" si="6"/>
        <v>14</v>
      </c>
      <c r="H25" s="38">
        <f t="shared" si="6"/>
        <v>5</v>
      </c>
      <c r="I25" s="38"/>
      <c r="J25" s="38">
        <f>SUM(J17:J24)</f>
        <v>16</v>
      </c>
      <c r="K25" s="38">
        <f>SUM(K17:K24)</f>
        <v>13</v>
      </c>
      <c r="L25" s="38">
        <f>SUM(L17:L24)</f>
        <v>20</v>
      </c>
      <c r="M25" s="39">
        <f>SUM(M17:M24)</f>
        <v>16</v>
      </c>
      <c r="N25" s="40">
        <f t="shared" si="4"/>
        <v>153</v>
      </c>
      <c r="O25" s="41"/>
    </row>
    <row r="26" spans="1:15" ht="16.5" thickBot="1" x14ac:dyDescent="0.3">
      <c r="A26" s="21"/>
      <c r="B26" s="42" t="s">
        <v>47</v>
      </c>
      <c r="C26" s="43">
        <f>C13+C25</f>
        <v>18</v>
      </c>
      <c r="D26" s="43">
        <f t="shared" ref="D26:M26" si="7">D13+D25</f>
        <v>20</v>
      </c>
      <c r="E26" s="43">
        <f t="shared" si="7"/>
        <v>21</v>
      </c>
      <c r="F26" s="43">
        <f t="shared" si="7"/>
        <v>23</v>
      </c>
      <c r="G26" s="43">
        <f t="shared" si="7"/>
        <v>15</v>
      </c>
      <c r="H26" s="43">
        <f t="shared" si="7"/>
        <v>6</v>
      </c>
      <c r="I26" s="43">
        <f t="shared" si="7"/>
        <v>0</v>
      </c>
      <c r="J26" s="43">
        <f t="shared" si="7"/>
        <v>22</v>
      </c>
      <c r="K26" s="43">
        <f t="shared" si="7"/>
        <v>17</v>
      </c>
      <c r="L26" s="43">
        <f t="shared" si="7"/>
        <v>27</v>
      </c>
      <c r="M26" s="43">
        <f t="shared" si="7"/>
        <v>18</v>
      </c>
      <c r="N26" s="44"/>
      <c r="O26" s="41"/>
    </row>
    <row r="27" spans="1:15" x14ac:dyDescent="0.25">
      <c r="A27" s="45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1:15" x14ac:dyDescent="0.25">
      <c r="A28" s="45"/>
      <c r="B28" s="49" t="s">
        <v>48</v>
      </c>
      <c r="C28" s="50">
        <v>4</v>
      </c>
      <c r="D28" s="50">
        <v>2</v>
      </c>
      <c r="E28" s="50">
        <v>6</v>
      </c>
      <c r="F28" s="50">
        <v>4</v>
      </c>
      <c r="G28" s="50">
        <v>1</v>
      </c>
      <c r="H28" s="50">
        <v>6</v>
      </c>
      <c r="I28" s="50"/>
      <c r="J28" s="50">
        <v>14</v>
      </c>
      <c r="K28" s="50">
        <v>11</v>
      </c>
      <c r="L28" s="50">
        <v>2</v>
      </c>
      <c r="M28" s="51">
        <v>6</v>
      </c>
      <c r="N28" s="52"/>
      <c r="O28" s="48"/>
    </row>
    <row r="29" spans="1:15" x14ac:dyDescent="0.25">
      <c r="A29" s="45"/>
      <c r="B29" s="53"/>
      <c r="C29" s="50">
        <v>12</v>
      </c>
      <c r="D29" s="50">
        <v>9</v>
      </c>
      <c r="E29" s="50">
        <v>20</v>
      </c>
      <c r="F29" s="50">
        <v>11</v>
      </c>
      <c r="G29" s="50">
        <v>8</v>
      </c>
      <c r="H29" s="50"/>
      <c r="I29" s="50"/>
      <c r="J29" s="50">
        <v>21</v>
      </c>
      <c r="K29" s="50">
        <v>18</v>
      </c>
      <c r="L29" s="50">
        <v>9</v>
      </c>
      <c r="M29" s="51">
        <v>13</v>
      </c>
      <c r="N29" s="52"/>
      <c r="O29" s="48"/>
    </row>
    <row r="30" spans="1:15" x14ac:dyDescent="0.25">
      <c r="A30" s="45"/>
      <c r="B30" s="53"/>
      <c r="C30" s="50">
        <v>26</v>
      </c>
      <c r="D30" s="50">
        <v>16</v>
      </c>
      <c r="E30" s="50" t="s">
        <v>115</v>
      </c>
      <c r="F30" s="50">
        <v>18</v>
      </c>
      <c r="G30" s="50">
        <v>15</v>
      </c>
      <c r="H30" s="50"/>
      <c r="I30" s="50"/>
      <c r="J30" s="50">
        <v>28</v>
      </c>
      <c r="K30" s="50">
        <v>25</v>
      </c>
      <c r="L30" s="50">
        <v>16</v>
      </c>
      <c r="M30" s="51">
        <v>19</v>
      </c>
      <c r="N30" s="52"/>
      <c r="O30" s="48"/>
    </row>
    <row r="31" spans="1:15" x14ac:dyDescent="0.25">
      <c r="A31" s="45"/>
      <c r="B31" s="53"/>
      <c r="C31" s="50"/>
      <c r="D31" s="50">
        <v>23</v>
      </c>
      <c r="E31" s="50">
        <v>27</v>
      </c>
      <c r="F31" s="50">
        <v>24</v>
      </c>
      <c r="G31" s="50">
        <v>22</v>
      </c>
      <c r="H31" s="50"/>
      <c r="I31" s="50"/>
      <c r="J31" s="50"/>
      <c r="K31" s="50"/>
      <c r="L31" s="50">
        <v>23</v>
      </c>
      <c r="M31" s="51">
        <v>27</v>
      </c>
      <c r="N31" s="52"/>
      <c r="O31" s="48"/>
    </row>
    <row r="32" spans="1:15" x14ac:dyDescent="0.25">
      <c r="A32" s="45"/>
      <c r="B32" s="53"/>
      <c r="C32" s="50"/>
      <c r="D32" s="50">
        <v>30</v>
      </c>
      <c r="E32" s="50"/>
      <c r="F32" s="50"/>
      <c r="G32" s="50">
        <v>29</v>
      </c>
      <c r="H32" s="50"/>
      <c r="I32" s="50"/>
      <c r="J32" s="50"/>
      <c r="K32" s="50"/>
      <c r="L32" s="50">
        <v>30</v>
      </c>
      <c r="M32" s="51"/>
      <c r="N32" s="52"/>
      <c r="O32" s="48"/>
    </row>
    <row r="33" spans="1:15" ht="15.75" thickBot="1" x14ac:dyDescent="0.3">
      <c r="A33" s="45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6"/>
      <c r="O33" s="57"/>
    </row>
    <row r="34" spans="1:15" x14ac:dyDescent="0.25">
      <c r="A34" s="214"/>
      <c r="B34" s="215" t="s">
        <v>49</v>
      </c>
      <c r="C34" s="217">
        <v>3</v>
      </c>
      <c r="D34" s="203">
        <v>4</v>
      </c>
      <c r="E34" s="203">
        <v>4</v>
      </c>
      <c r="F34" s="203">
        <v>4</v>
      </c>
      <c r="G34" s="203">
        <v>3</v>
      </c>
      <c r="H34" s="203">
        <v>1</v>
      </c>
      <c r="I34" s="203">
        <v>0</v>
      </c>
      <c r="J34" s="203">
        <v>3</v>
      </c>
      <c r="K34" s="203">
        <v>3</v>
      </c>
      <c r="L34" s="203">
        <v>5</v>
      </c>
      <c r="M34" s="206">
        <v>3</v>
      </c>
      <c r="N34" s="208"/>
      <c r="O34" s="210">
        <f>SUM(C34:N34)</f>
        <v>33</v>
      </c>
    </row>
    <row r="35" spans="1:15" ht="15.75" thickBot="1" x14ac:dyDescent="0.3">
      <c r="A35" s="214"/>
      <c r="B35" s="216"/>
      <c r="C35" s="218"/>
      <c r="D35" s="204"/>
      <c r="E35" s="204"/>
      <c r="F35" s="204"/>
      <c r="G35" s="204"/>
      <c r="H35" s="205"/>
      <c r="I35" s="204"/>
      <c r="J35" s="204"/>
      <c r="K35" s="204"/>
      <c r="L35" s="204"/>
      <c r="M35" s="207"/>
      <c r="N35" s="209"/>
      <c r="O35" s="211"/>
    </row>
    <row r="36" spans="1:15" ht="15.75" thickBot="1" x14ac:dyDescent="0.3">
      <c r="A36" s="45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48"/>
    </row>
    <row r="37" spans="1:15" x14ac:dyDescent="0.25">
      <c r="A37" s="45"/>
      <c r="B37" s="197" t="s">
        <v>50</v>
      </c>
      <c r="C37" s="59"/>
      <c r="D37" s="60">
        <v>2</v>
      </c>
      <c r="E37" s="60"/>
      <c r="F37" s="60"/>
      <c r="G37" s="60">
        <v>1</v>
      </c>
      <c r="H37" s="60"/>
      <c r="I37" s="60"/>
      <c r="J37" s="60"/>
      <c r="K37" s="60"/>
      <c r="L37" s="60"/>
      <c r="M37" s="61">
        <v>19</v>
      </c>
      <c r="N37" s="199" t="s">
        <v>51</v>
      </c>
      <c r="O37" s="200"/>
    </row>
    <row r="38" spans="1:15" x14ac:dyDescent="0.25">
      <c r="A38" s="45"/>
      <c r="B38" s="198"/>
      <c r="C38" s="62"/>
      <c r="D38" s="63"/>
      <c r="E38" s="63"/>
      <c r="F38" s="63"/>
      <c r="G38" s="63">
        <v>15</v>
      </c>
      <c r="H38" s="63"/>
      <c r="I38" s="63"/>
      <c r="J38" s="63"/>
      <c r="K38" s="63"/>
      <c r="L38" s="63"/>
      <c r="M38" s="64"/>
      <c r="N38" s="201"/>
      <c r="O38" s="202"/>
    </row>
    <row r="39" spans="1:15" x14ac:dyDescent="0.25">
      <c r="A39" s="45"/>
      <c r="B39" s="198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5"/>
      <c r="N39" s="201"/>
      <c r="O39" s="202"/>
    </row>
    <row r="40" spans="1:15" x14ac:dyDescent="0.25">
      <c r="A40" s="45"/>
      <c r="B40" s="66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5"/>
      <c r="N40" s="46"/>
      <c r="O40" s="48"/>
    </row>
    <row r="41" spans="1:15" ht="15.75" thickBot="1" x14ac:dyDescent="0.3">
      <c r="A41" s="67"/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1"/>
      <c r="N41" s="187"/>
      <c r="O41" s="188"/>
    </row>
    <row r="42" spans="1:15" ht="15.75" thickBot="1" x14ac:dyDescent="0.3">
      <c r="A42" s="189" t="s">
        <v>52</v>
      </c>
      <c r="B42" s="190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4"/>
    </row>
    <row r="43" spans="1:15" ht="15.75" thickBot="1" x14ac:dyDescent="0.3">
      <c r="A43" s="191" t="s">
        <v>53</v>
      </c>
      <c r="B43" s="192"/>
      <c r="C43" s="7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/>
    </row>
    <row r="44" spans="1:15" ht="15.75" thickBot="1" x14ac:dyDescent="0.3">
      <c r="A44" s="185" t="s">
        <v>55</v>
      </c>
      <c r="B44" s="186"/>
      <c r="C44" s="193" t="s">
        <v>66</v>
      </c>
      <c r="D44" s="194"/>
      <c r="E44" s="194"/>
      <c r="F44" s="194"/>
      <c r="G44" s="194"/>
      <c r="H44" s="194"/>
      <c r="I44" s="195"/>
      <c r="J44" s="73"/>
      <c r="K44" s="73"/>
      <c r="L44" s="73"/>
      <c r="M44" s="73"/>
      <c r="N44" s="73"/>
      <c r="O44" s="74"/>
    </row>
    <row r="45" spans="1:15" ht="15.75" thickBot="1" x14ac:dyDescent="0.3">
      <c r="A45" s="189"/>
      <c r="B45" s="196"/>
      <c r="C45" s="196"/>
      <c r="D45" s="196"/>
      <c r="E45" s="196"/>
      <c r="F45" s="196"/>
      <c r="G45" s="196"/>
      <c r="H45" s="196"/>
      <c r="I45" s="190"/>
      <c r="J45" s="75"/>
      <c r="K45" s="76" t="s">
        <v>57</v>
      </c>
      <c r="L45" s="77"/>
      <c r="M45" s="77"/>
      <c r="N45" s="77"/>
      <c r="O45" s="78"/>
    </row>
    <row r="46" spans="1:15" ht="15.75" thickBot="1" x14ac:dyDescent="0.3">
      <c r="A46" s="178" t="s">
        <v>58</v>
      </c>
      <c r="B46" s="179"/>
      <c r="C46" s="179"/>
      <c r="D46" s="179"/>
      <c r="E46" s="179"/>
      <c r="F46" s="179"/>
      <c r="G46" s="179"/>
      <c r="H46" s="179"/>
      <c r="I46" s="180"/>
      <c r="J46" s="79"/>
      <c r="K46" s="181" t="s">
        <v>59</v>
      </c>
      <c r="L46" s="182"/>
      <c r="M46" s="80"/>
      <c r="N46" s="183">
        <v>16</v>
      </c>
      <c r="O46" s="184"/>
    </row>
    <row r="47" spans="1:15" ht="15.75" thickBot="1" x14ac:dyDescent="0.3">
      <c r="A47" s="185" t="s">
        <v>60</v>
      </c>
      <c r="B47" s="186"/>
      <c r="C47" s="81" t="s">
        <v>61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3"/>
    </row>
  </sheetData>
  <mergeCells count="35">
    <mergeCell ref="A14:B14"/>
    <mergeCell ref="A1:O1"/>
    <mergeCell ref="A2:O2"/>
    <mergeCell ref="A3:O3"/>
    <mergeCell ref="A4:A5"/>
    <mergeCell ref="B4:B5"/>
    <mergeCell ref="A15:A16"/>
    <mergeCell ref="B15:B16"/>
    <mergeCell ref="A34:A35"/>
    <mergeCell ref="B34:B35"/>
    <mergeCell ref="C34:C35"/>
    <mergeCell ref="B37:B39"/>
    <mergeCell ref="N37:O39"/>
    <mergeCell ref="E34:E35"/>
    <mergeCell ref="F34:F35"/>
    <mergeCell ref="G34:G35"/>
    <mergeCell ref="H34:H35"/>
    <mergeCell ref="I34:I35"/>
    <mergeCell ref="J34:J35"/>
    <mergeCell ref="D34:D35"/>
    <mergeCell ref="K34:K35"/>
    <mergeCell ref="L34:L35"/>
    <mergeCell ref="M34:M35"/>
    <mergeCell ref="N34:N35"/>
    <mergeCell ref="O34:O35"/>
    <mergeCell ref="A46:I46"/>
    <mergeCell ref="K46:L46"/>
    <mergeCell ref="N46:O46"/>
    <mergeCell ref="A47:B47"/>
    <mergeCell ref="N41:O41"/>
    <mergeCell ref="A42:B42"/>
    <mergeCell ref="A43:B43"/>
    <mergeCell ref="A44:B44"/>
    <mergeCell ref="C44:I44"/>
    <mergeCell ref="A45:I4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33" sqref="D33:E3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7.85546875" customWidth="1"/>
    <col min="4" max="4" width="7.140625" customWidth="1"/>
    <col min="5" max="5" width="13" customWidth="1"/>
  </cols>
  <sheetData>
    <row r="1" spans="1:5" ht="23.25" x14ac:dyDescent="0.35">
      <c r="A1" s="276" t="s">
        <v>0</v>
      </c>
      <c r="B1" s="277"/>
      <c r="C1" s="277"/>
      <c r="D1" s="277"/>
      <c r="E1" s="278"/>
    </row>
    <row r="2" spans="1:5" ht="20.25" x14ac:dyDescent="0.3">
      <c r="A2" s="279" t="s">
        <v>67</v>
      </c>
      <c r="B2" s="280"/>
      <c r="C2" s="280"/>
      <c r="D2" s="280"/>
      <c r="E2" s="281"/>
    </row>
    <row r="3" spans="1:5" ht="18.75" thickBot="1" x14ac:dyDescent="0.3">
      <c r="A3" s="282" t="s">
        <v>68</v>
      </c>
      <c r="B3" s="283"/>
      <c r="C3" s="283"/>
      <c r="D3" s="283"/>
      <c r="E3" s="284"/>
    </row>
    <row r="4" spans="1:5" x14ac:dyDescent="0.25">
      <c r="A4" s="270"/>
      <c r="B4" s="285" t="s">
        <v>3</v>
      </c>
      <c r="C4" s="84" t="s">
        <v>100</v>
      </c>
      <c r="D4" s="85"/>
      <c r="E4" s="86" t="s">
        <v>16</v>
      </c>
    </row>
    <row r="5" spans="1:5" ht="15.75" thickBot="1" x14ac:dyDescent="0.3">
      <c r="A5" s="270"/>
      <c r="B5" s="285"/>
      <c r="C5" s="87" t="s">
        <v>69</v>
      </c>
      <c r="D5" s="88"/>
      <c r="E5" s="89"/>
    </row>
    <row r="6" spans="1:5" ht="19.5" thickBot="1" x14ac:dyDescent="0.3">
      <c r="A6" s="90" t="s">
        <v>17</v>
      </c>
      <c r="B6" s="91" t="s">
        <v>70</v>
      </c>
      <c r="C6" s="92"/>
      <c r="D6" s="93"/>
      <c r="E6" s="94"/>
    </row>
    <row r="7" spans="1:5" ht="19.5" thickBot="1" x14ac:dyDescent="0.3">
      <c r="A7" s="95" t="s">
        <v>19</v>
      </c>
      <c r="B7" s="96" t="s">
        <v>102</v>
      </c>
      <c r="C7" s="97"/>
      <c r="D7" s="98"/>
      <c r="E7" s="94"/>
    </row>
    <row r="8" spans="1:5" ht="19.5" thickBot="1" x14ac:dyDescent="0.3">
      <c r="A8" s="95" t="s">
        <v>65</v>
      </c>
      <c r="B8" s="96" t="s">
        <v>71</v>
      </c>
      <c r="C8" s="97"/>
      <c r="D8" s="98"/>
      <c r="E8" s="94"/>
    </row>
    <row r="9" spans="1:5" ht="19.5" thickBot="1" x14ac:dyDescent="0.3">
      <c r="A9" s="95" t="s">
        <v>23</v>
      </c>
      <c r="B9" s="96" t="s">
        <v>111</v>
      </c>
      <c r="C9" s="97"/>
      <c r="D9" s="98"/>
      <c r="E9" s="94"/>
    </row>
    <row r="10" spans="1:5" ht="19.5" thickBot="1" x14ac:dyDescent="0.3">
      <c r="A10" s="95" t="s">
        <v>25</v>
      </c>
      <c r="B10" s="96" t="s">
        <v>112</v>
      </c>
      <c r="C10" s="97"/>
      <c r="D10" s="98"/>
      <c r="E10" s="94"/>
    </row>
    <row r="11" spans="1:5" ht="19.5" thickBot="1" x14ac:dyDescent="0.3">
      <c r="A11" s="95" t="s">
        <v>27</v>
      </c>
      <c r="B11" s="96" t="s">
        <v>73</v>
      </c>
      <c r="C11" s="97"/>
      <c r="D11" s="98"/>
      <c r="E11" s="94"/>
    </row>
    <row r="12" spans="1:5" ht="18.75" x14ac:dyDescent="0.25">
      <c r="A12" s="95" t="s">
        <v>29</v>
      </c>
      <c r="B12" s="99" t="s">
        <v>74</v>
      </c>
      <c r="C12" s="100"/>
      <c r="D12" s="101"/>
      <c r="E12" s="94"/>
    </row>
    <row r="13" spans="1:5" ht="18.75" thickBot="1" x14ac:dyDescent="0.3">
      <c r="A13" s="102"/>
      <c r="B13" s="103" t="s">
        <v>75</v>
      </c>
      <c r="C13" s="104"/>
      <c r="D13" s="105"/>
      <c r="E13" s="106"/>
    </row>
    <row r="14" spans="1:5" x14ac:dyDescent="0.25">
      <c r="A14" s="269"/>
      <c r="B14" s="271" t="s">
        <v>76</v>
      </c>
      <c r="C14" s="273"/>
      <c r="D14" s="274"/>
      <c r="E14" s="275"/>
    </row>
    <row r="15" spans="1:5" ht="15.75" thickBot="1" x14ac:dyDescent="0.3">
      <c r="A15" s="270"/>
      <c r="B15" s="272"/>
      <c r="C15" s="273"/>
      <c r="D15" s="274"/>
      <c r="E15" s="275"/>
    </row>
    <row r="16" spans="1:5" ht="18.75" thickBot="1" x14ac:dyDescent="0.3">
      <c r="A16" s="107" t="s">
        <v>77</v>
      </c>
      <c r="B16" s="108" t="s">
        <v>34</v>
      </c>
      <c r="C16" s="109"/>
      <c r="D16" s="110"/>
      <c r="E16" s="94"/>
    </row>
    <row r="17" spans="1:5" ht="18.75" thickBot="1" x14ac:dyDescent="0.3">
      <c r="A17" s="111" t="s">
        <v>35</v>
      </c>
      <c r="B17" s="112" t="s">
        <v>103</v>
      </c>
      <c r="C17" s="113"/>
      <c r="D17" s="110"/>
      <c r="E17" s="94"/>
    </row>
    <row r="18" spans="1:5" ht="18.75" thickBot="1" x14ac:dyDescent="0.3">
      <c r="A18" s="111" t="s">
        <v>21</v>
      </c>
      <c r="B18" s="112" t="s">
        <v>110</v>
      </c>
      <c r="C18" s="113"/>
      <c r="D18" s="110"/>
      <c r="E18" s="94"/>
    </row>
    <row r="19" spans="1:5" ht="18.75" thickBot="1" x14ac:dyDescent="0.3">
      <c r="A19" s="111" t="s">
        <v>38</v>
      </c>
      <c r="B19" s="112" t="s">
        <v>114</v>
      </c>
      <c r="C19" s="113"/>
      <c r="D19" s="110"/>
      <c r="E19" s="94"/>
    </row>
    <row r="20" spans="1:5" ht="18.75" thickBot="1" x14ac:dyDescent="0.3">
      <c r="A20" s="111" t="s">
        <v>40</v>
      </c>
      <c r="B20" s="112" t="s">
        <v>80</v>
      </c>
      <c r="C20" s="113"/>
      <c r="D20" s="110"/>
      <c r="E20" s="94"/>
    </row>
    <row r="21" spans="1:5" ht="18.75" thickBot="1" x14ac:dyDescent="0.3">
      <c r="A21" s="111" t="s">
        <v>42</v>
      </c>
      <c r="B21" s="112" t="s">
        <v>106</v>
      </c>
      <c r="C21" s="113"/>
      <c r="D21" s="110"/>
      <c r="E21" s="94"/>
    </row>
    <row r="22" spans="1:5" ht="18" x14ac:dyDescent="0.25">
      <c r="A22" s="111" t="s">
        <v>45</v>
      </c>
      <c r="B22" s="112" t="s">
        <v>82</v>
      </c>
      <c r="C22" s="114"/>
      <c r="D22" s="110"/>
      <c r="E22" s="94"/>
    </row>
    <row r="23" spans="1:5" ht="18.75" thickBot="1" x14ac:dyDescent="0.3">
      <c r="A23" s="115"/>
      <c r="B23" s="116" t="s">
        <v>83</v>
      </c>
      <c r="C23" s="117"/>
      <c r="D23" s="118"/>
      <c r="E23" s="119"/>
    </row>
    <row r="24" spans="1:5" ht="21" thickBot="1" x14ac:dyDescent="0.3">
      <c r="A24" s="120"/>
      <c r="B24" s="121" t="s">
        <v>47</v>
      </c>
      <c r="C24" s="122"/>
      <c r="D24" s="123">
        <f>D13+D23</f>
        <v>0</v>
      </c>
      <c r="E24" s="124"/>
    </row>
    <row r="25" spans="1:5" ht="15.75" thickBot="1" x14ac:dyDescent="0.3">
      <c r="A25" s="125"/>
      <c r="B25" s="126"/>
      <c r="C25" s="126"/>
      <c r="D25" s="126"/>
      <c r="E25" s="127"/>
    </row>
    <row r="26" spans="1:5" x14ac:dyDescent="0.25">
      <c r="A26" s="125"/>
      <c r="B26" s="128" t="s">
        <v>48</v>
      </c>
      <c r="C26" s="129"/>
      <c r="D26" s="130"/>
      <c r="E26" s="127"/>
    </row>
    <row r="27" spans="1:5" x14ac:dyDescent="0.25">
      <c r="A27" s="125"/>
      <c r="B27" s="131"/>
      <c r="C27" s="132"/>
      <c r="D27" s="133"/>
      <c r="E27" s="127"/>
    </row>
    <row r="28" spans="1:5" x14ac:dyDescent="0.25">
      <c r="A28" s="125"/>
      <c r="B28" s="131"/>
      <c r="C28" s="132"/>
      <c r="D28" s="133"/>
      <c r="E28" s="127"/>
    </row>
    <row r="29" spans="1:5" x14ac:dyDescent="0.25">
      <c r="A29" s="125"/>
      <c r="B29" s="131"/>
      <c r="C29" s="134"/>
      <c r="D29" s="133"/>
      <c r="E29" s="127"/>
    </row>
    <row r="30" spans="1:5" x14ac:dyDescent="0.25">
      <c r="A30" s="125"/>
      <c r="B30" s="131"/>
      <c r="C30" s="135"/>
      <c r="D30" s="136"/>
      <c r="E30" s="127"/>
    </row>
    <row r="31" spans="1:5" x14ac:dyDescent="0.25">
      <c r="A31" s="246"/>
      <c r="B31" s="247" t="s">
        <v>49</v>
      </c>
      <c r="C31" s="249"/>
      <c r="D31" s="250"/>
      <c r="E31" s="259"/>
    </row>
    <row r="32" spans="1:5" x14ac:dyDescent="0.25">
      <c r="A32" s="246"/>
      <c r="B32" s="248"/>
      <c r="C32" s="249"/>
      <c r="D32" s="251"/>
      <c r="E32" s="260"/>
    </row>
    <row r="33" spans="1:5" x14ac:dyDescent="0.25">
      <c r="A33" s="125"/>
      <c r="B33" s="261" t="s">
        <v>117</v>
      </c>
      <c r="C33" s="137"/>
      <c r="D33" s="263"/>
      <c r="E33" s="264"/>
    </row>
    <row r="34" spans="1:5" x14ac:dyDescent="0.25">
      <c r="A34" s="125"/>
      <c r="B34" s="261"/>
      <c r="C34" s="138"/>
      <c r="D34" s="265"/>
      <c r="E34" s="266"/>
    </row>
    <row r="35" spans="1:5" x14ac:dyDescent="0.25">
      <c r="A35" s="125"/>
      <c r="B35" s="261"/>
      <c r="C35" s="138"/>
      <c r="D35" s="265"/>
      <c r="E35" s="266"/>
    </row>
    <row r="36" spans="1:5" ht="15.75" thickBot="1" x14ac:dyDescent="0.3">
      <c r="A36" s="125"/>
      <c r="B36" s="262"/>
      <c r="C36" s="139"/>
      <c r="D36" s="267"/>
      <c r="E36" s="268"/>
    </row>
    <row r="37" spans="1:5" ht="16.5" thickBot="1" x14ac:dyDescent="0.3">
      <c r="A37" s="140"/>
      <c r="B37" s="140"/>
      <c r="C37" s="141">
        <v>0</v>
      </c>
      <c r="D37" s="252"/>
      <c r="E37" s="253"/>
    </row>
    <row r="38" spans="1:5" ht="15.75" thickBot="1" x14ac:dyDescent="0.3">
      <c r="A38" s="254" t="s">
        <v>98</v>
      </c>
      <c r="B38" s="255"/>
      <c r="C38" s="256"/>
      <c r="D38" s="257"/>
      <c r="E38" s="258"/>
    </row>
    <row r="39" spans="1:5" ht="15.75" thickBot="1" x14ac:dyDescent="0.3">
      <c r="A39" s="244" t="s">
        <v>84</v>
      </c>
      <c r="B39" s="245"/>
      <c r="C39" s="256" t="s">
        <v>54</v>
      </c>
      <c r="D39" s="257"/>
      <c r="E39" s="258"/>
    </row>
    <row r="40" spans="1:5" ht="15.75" thickBot="1" x14ac:dyDescent="0.3">
      <c r="A40" s="244" t="s">
        <v>55</v>
      </c>
      <c r="B40" s="245"/>
      <c r="C40" s="142" t="s">
        <v>85</v>
      </c>
      <c r="D40" s="143"/>
      <c r="E40" s="144">
        <v>0.79166666666666663</v>
      </c>
    </row>
    <row r="41" spans="1:5" ht="15.75" thickBot="1" x14ac:dyDescent="0.3">
      <c r="A41" s="233" t="s">
        <v>86</v>
      </c>
      <c r="B41" s="234"/>
      <c r="C41" s="234"/>
      <c r="D41" s="235"/>
      <c r="E41" s="236"/>
    </row>
    <row r="42" spans="1:5" ht="15.75" thickBot="1" x14ac:dyDescent="0.3">
      <c r="A42" s="233"/>
      <c r="B42" s="234"/>
      <c r="C42" s="234"/>
      <c r="D42" s="237"/>
      <c r="E42" s="238"/>
    </row>
    <row r="43" spans="1:5" ht="20.25" thickBot="1" x14ac:dyDescent="0.3">
      <c r="A43" s="239" t="s">
        <v>87</v>
      </c>
      <c r="B43" s="240"/>
      <c r="C43" s="241" t="s">
        <v>88</v>
      </c>
      <c r="D43" s="242"/>
      <c r="E43" s="243"/>
    </row>
  </sheetData>
  <mergeCells count="27">
    <mergeCell ref="A14:A15"/>
    <mergeCell ref="B14:B15"/>
    <mergeCell ref="C14:E15"/>
    <mergeCell ref="A1:E1"/>
    <mergeCell ref="A2:E2"/>
    <mergeCell ref="A3:E3"/>
    <mergeCell ref="A4:A5"/>
    <mergeCell ref="B4:B5"/>
    <mergeCell ref="A40:B40"/>
    <mergeCell ref="A31:A32"/>
    <mergeCell ref="B31:B32"/>
    <mergeCell ref="C31:C32"/>
    <mergeCell ref="D31:D32"/>
    <mergeCell ref="D37:E37"/>
    <mergeCell ref="A38:B38"/>
    <mergeCell ref="C38:E38"/>
    <mergeCell ref="A39:B39"/>
    <mergeCell ref="C39:E39"/>
    <mergeCell ref="E31:E32"/>
    <mergeCell ref="B33:B36"/>
    <mergeCell ref="D33:E36"/>
    <mergeCell ref="A41:C41"/>
    <mergeCell ref="D41:E41"/>
    <mergeCell ref="A42:C42"/>
    <mergeCell ref="D42:E42"/>
    <mergeCell ref="A43:B43"/>
    <mergeCell ref="C43:E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G22" sqref="G22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7.85546875" customWidth="1"/>
    <col min="4" max="4" width="7.140625" customWidth="1"/>
    <col min="5" max="5" width="13" customWidth="1"/>
  </cols>
  <sheetData>
    <row r="1" spans="1:5" ht="23.25" x14ac:dyDescent="0.35">
      <c r="A1" s="276" t="s">
        <v>0</v>
      </c>
      <c r="B1" s="277"/>
      <c r="C1" s="277"/>
      <c r="D1" s="277"/>
      <c r="E1" s="278"/>
    </row>
    <row r="2" spans="1:5" ht="20.25" x14ac:dyDescent="0.3">
      <c r="A2" s="279" t="s">
        <v>67</v>
      </c>
      <c r="B2" s="280"/>
      <c r="C2" s="280"/>
      <c r="D2" s="280"/>
      <c r="E2" s="281"/>
    </row>
    <row r="3" spans="1:5" ht="18.75" thickBot="1" x14ac:dyDescent="0.3">
      <c r="A3" s="282" t="s">
        <v>89</v>
      </c>
      <c r="B3" s="283"/>
      <c r="C3" s="283"/>
      <c r="D3" s="283"/>
      <c r="E3" s="284"/>
    </row>
    <row r="4" spans="1:5" x14ac:dyDescent="0.25">
      <c r="A4" s="270"/>
      <c r="B4" s="285" t="s">
        <v>3</v>
      </c>
      <c r="C4" s="84" t="s">
        <v>100</v>
      </c>
      <c r="D4" s="85"/>
      <c r="E4" s="86" t="s">
        <v>16</v>
      </c>
    </row>
    <row r="5" spans="1:5" ht="15.75" thickBot="1" x14ac:dyDescent="0.3">
      <c r="A5" s="270"/>
      <c r="B5" s="285"/>
      <c r="C5" s="87" t="s">
        <v>90</v>
      </c>
      <c r="D5" s="88"/>
      <c r="E5" s="89"/>
    </row>
    <row r="6" spans="1:5" ht="19.5" thickBot="1" x14ac:dyDescent="0.3">
      <c r="A6" s="90" t="s">
        <v>17</v>
      </c>
      <c r="B6" s="91" t="s">
        <v>70</v>
      </c>
      <c r="C6" s="146">
        <v>0</v>
      </c>
      <c r="D6" s="93"/>
      <c r="E6" s="94">
        <f>C6/3</f>
        <v>0</v>
      </c>
    </row>
    <row r="7" spans="1:5" ht="19.5" thickBot="1" x14ac:dyDescent="0.3">
      <c r="A7" s="95" t="s">
        <v>19</v>
      </c>
      <c r="B7" s="96" t="s">
        <v>107</v>
      </c>
      <c r="C7" s="147">
        <v>0</v>
      </c>
      <c r="D7" s="98"/>
      <c r="E7" s="94">
        <f t="shared" ref="E7:E12" si="0">C7/3</f>
        <v>0</v>
      </c>
    </row>
    <row r="8" spans="1:5" ht="19.5" thickBot="1" x14ac:dyDescent="0.3">
      <c r="A8" s="95" t="s">
        <v>65</v>
      </c>
      <c r="B8" s="96" t="s">
        <v>71</v>
      </c>
      <c r="C8" s="147">
        <v>0</v>
      </c>
      <c r="D8" s="98"/>
      <c r="E8" s="94">
        <f t="shared" si="0"/>
        <v>0</v>
      </c>
    </row>
    <row r="9" spans="1:5" ht="19.5" thickBot="1" x14ac:dyDescent="0.3">
      <c r="A9" s="95" t="s">
        <v>23</v>
      </c>
      <c r="B9" s="96" t="s">
        <v>111</v>
      </c>
      <c r="C9" s="147">
        <v>3</v>
      </c>
      <c r="D9" s="98"/>
      <c r="E9" s="94">
        <f t="shared" si="0"/>
        <v>1</v>
      </c>
    </row>
    <row r="10" spans="1:5" ht="19.5" thickBot="1" x14ac:dyDescent="0.3">
      <c r="A10" s="95" t="s">
        <v>25</v>
      </c>
      <c r="B10" s="96" t="s">
        <v>72</v>
      </c>
      <c r="C10" s="147">
        <v>3</v>
      </c>
      <c r="D10" s="98"/>
      <c r="E10" s="94">
        <f t="shared" si="0"/>
        <v>1</v>
      </c>
    </row>
    <row r="11" spans="1:5" ht="19.5" thickBot="1" x14ac:dyDescent="0.3">
      <c r="A11" s="95" t="s">
        <v>27</v>
      </c>
      <c r="B11" s="96" t="s">
        <v>73</v>
      </c>
      <c r="C11" s="147">
        <v>0</v>
      </c>
      <c r="D11" s="98"/>
      <c r="E11" s="94">
        <f t="shared" si="0"/>
        <v>0</v>
      </c>
    </row>
    <row r="12" spans="1:5" ht="18.75" x14ac:dyDescent="0.25">
      <c r="A12" s="95" t="s">
        <v>29</v>
      </c>
      <c r="B12" s="99" t="s">
        <v>109</v>
      </c>
      <c r="C12" s="148">
        <v>0</v>
      </c>
      <c r="D12" s="101"/>
      <c r="E12" s="94">
        <f t="shared" si="0"/>
        <v>0</v>
      </c>
    </row>
    <row r="13" spans="1:5" ht="18.75" thickBot="1" x14ac:dyDescent="0.3">
      <c r="A13" s="102"/>
      <c r="B13" s="103" t="s">
        <v>75</v>
      </c>
      <c r="C13" s="104">
        <f>SUM(C6:C12)</f>
        <v>6</v>
      </c>
      <c r="D13" s="105"/>
      <c r="E13" s="106"/>
    </row>
    <row r="14" spans="1:5" x14ac:dyDescent="0.25">
      <c r="A14" s="269"/>
      <c r="B14" s="271" t="s">
        <v>76</v>
      </c>
      <c r="C14" s="273"/>
      <c r="D14" s="274"/>
      <c r="E14" s="275"/>
    </row>
    <row r="15" spans="1:5" ht="15.75" thickBot="1" x14ac:dyDescent="0.3">
      <c r="A15" s="270"/>
      <c r="B15" s="272"/>
      <c r="C15" s="273"/>
      <c r="D15" s="274"/>
      <c r="E15" s="275"/>
    </row>
    <row r="16" spans="1:5" ht="18.75" thickBot="1" x14ac:dyDescent="0.3">
      <c r="A16" s="107" t="s">
        <v>77</v>
      </c>
      <c r="B16" s="108" t="s">
        <v>34</v>
      </c>
      <c r="C16" s="109">
        <v>3</v>
      </c>
      <c r="D16" s="110"/>
      <c r="E16" s="94">
        <f>C16/3</f>
        <v>1</v>
      </c>
    </row>
    <row r="17" spans="1:5" ht="18.75" thickBot="1" x14ac:dyDescent="0.3">
      <c r="A17" s="111" t="s">
        <v>35</v>
      </c>
      <c r="B17" s="112" t="s">
        <v>103</v>
      </c>
      <c r="C17" s="113">
        <v>3</v>
      </c>
      <c r="D17" s="110"/>
      <c r="E17" s="94">
        <f t="shared" ref="E17:E22" si="1">C17/3</f>
        <v>1</v>
      </c>
    </row>
    <row r="18" spans="1:5" ht="18.75" thickBot="1" x14ac:dyDescent="0.3">
      <c r="A18" s="111" t="s">
        <v>21</v>
      </c>
      <c r="B18" s="112" t="s">
        <v>104</v>
      </c>
      <c r="C18" s="113">
        <v>3</v>
      </c>
      <c r="D18" s="110"/>
      <c r="E18" s="94">
        <f t="shared" si="1"/>
        <v>1</v>
      </c>
    </row>
    <row r="19" spans="1:5" ht="18.75" thickBot="1" x14ac:dyDescent="0.3">
      <c r="A19" s="111" t="s">
        <v>38</v>
      </c>
      <c r="B19" s="112" t="s">
        <v>105</v>
      </c>
      <c r="C19" s="113">
        <v>1</v>
      </c>
      <c r="D19" s="110"/>
      <c r="E19" s="94">
        <f t="shared" si="1"/>
        <v>0.33333333333333331</v>
      </c>
    </row>
    <row r="20" spans="1:5" ht="18.75" thickBot="1" x14ac:dyDescent="0.3">
      <c r="A20" s="111" t="s">
        <v>40</v>
      </c>
      <c r="B20" s="112" t="s">
        <v>108</v>
      </c>
      <c r="C20" s="113">
        <v>0</v>
      </c>
      <c r="D20" s="110"/>
      <c r="E20" s="94">
        <f t="shared" si="1"/>
        <v>0</v>
      </c>
    </row>
    <row r="21" spans="1:5" ht="18.75" thickBot="1" x14ac:dyDescent="0.3">
      <c r="A21" s="111" t="s">
        <v>42</v>
      </c>
      <c r="B21" s="112" t="s">
        <v>106</v>
      </c>
      <c r="C21" s="113">
        <v>3</v>
      </c>
      <c r="D21" s="110"/>
      <c r="E21" s="94">
        <f t="shared" si="1"/>
        <v>1</v>
      </c>
    </row>
    <row r="22" spans="1:5" ht="18" x14ac:dyDescent="0.25">
      <c r="A22" s="111" t="s">
        <v>45</v>
      </c>
      <c r="B22" s="112" t="s">
        <v>82</v>
      </c>
      <c r="C22" s="114">
        <v>3</v>
      </c>
      <c r="D22" s="110"/>
      <c r="E22" s="94">
        <f t="shared" si="1"/>
        <v>1</v>
      </c>
    </row>
    <row r="23" spans="1:5" ht="18.75" thickBot="1" x14ac:dyDescent="0.3">
      <c r="A23" s="115"/>
      <c r="B23" s="116" t="s">
        <v>83</v>
      </c>
      <c r="C23" s="117">
        <f>SUM(C16:C22)</f>
        <v>16</v>
      </c>
      <c r="D23" s="118"/>
      <c r="E23" s="119"/>
    </row>
    <row r="24" spans="1:5" ht="21" thickBot="1" x14ac:dyDescent="0.3">
      <c r="A24" s="120"/>
      <c r="B24" s="121" t="s">
        <v>47</v>
      </c>
      <c r="C24" s="122">
        <f>+SUM(C13+C23)</f>
        <v>22</v>
      </c>
      <c r="D24" s="123">
        <f>D13+D23</f>
        <v>0</v>
      </c>
      <c r="E24" s="124"/>
    </row>
    <row r="25" spans="1:5" ht="15.75" thickBot="1" x14ac:dyDescent="0.3">
      <c r="A25" s="125"/>
      <c r="B25" s="126"/>
      <c r="C25" s="126"/>
      <c r="D25" s="126"/>
      <c r="E25" s="127"/>
    </row>
    <row r="26" spans="1:5" x14ac:dyDescent="0.25">
      <c r="A26" s="125"/>
      <c r="B26" s="128" t="s">
        <v>48</v>
      </c>
      <c r="C26" s="152">
        <v>14</v>
      </c>
      <c r="D26" s="130"/>
      <c r="E26" s="127"/>
    </row>
    <row r="27" spans="1:5" x14ac:dyDescent="0.25">
      <c r="A27" s="125"/>
      <c r="B27" s="131"/>
      <c r="C27" s="153">
        <v>21</v>
      </c>
      <c r="D27" s="133"/>
      <c r="E27" s="127"/>
    </row>
    <row r="28" spans="1:5" x14ac:dyDescent="0.25">
      <c r="A28" s="125"/>
      <c r="B28" s="131"/>
      <c r="C28" s="153">
        <v>28</v>
      </c>
      <c r="D28" s="133"/>
      <c r="E28" s="127"/>
    </row>
    <row r="29" spans="1:5" x14ac:dyDescent="0.25">
      <c r="A29" s="125"/>
      <c r="B29" s="131"/>
      <c r="C29" s="134"/>
      <c r="D29" s="133"/>
      <c r="E29" s="127"/>
    </row>
    <row r="30" spans="1:5" x14ac:dyDescent="0.25">
      <c r="A30" s="125"/>
      <c r="B30" s="131"/>
      <c r="C30" s="135"/>
      <c r="D30" s="136"/>
      <c r="E30" s="127"/>
    </row>
    <row r="31" spans="1:5" x14ac:dyDescent="0.25">
      <c r="A31" s="246"/>
      <c r="B31" s="294" t="s">
        <v>49</v>
      </c>
      <c r="C31" s="249">
        <v>3</v>
      </c>
      <c r="D31" s="250"/>
      <c r="E31" s="259">
        <v>3</v>
      </c>
    </row>
    <row r="32" spans="1:5" x14ac:dyDescent="0.25">
      <c r="A32" s="246"/>
      <c r="B32" s="295"/>
      <c r="C32" s="249"/>
      <c r="D32" s="251"/>
      <c r="E32" s="260"/>
    </row>
    <row r="33" spans="1:5" x14ac:dyDescent="0.25">
      <c r="A33" s="125"/>
      <c r="B33" s="261"/>
      <c r="C33" s="138"/>
      <c r="D33" s="292"/>
      <c r="E33" s="293"/>
    </row>
    <row r="34" spans="1:5" x14ac:dyDescent="0.25">
      <c r="A34" s="125"/>
      <c r="B34" s="261"/>
      <c r="C34" s="138"/>
      <c r="D34" s="292"/>
      <c r="E34" s="293"/>
    </row>
    <row r="35" spans="1:5" x14ac:dyDescent="0.25">
      <c r="A35" s="125"/>
      <c r="B35" s="261"/>
      <c r="C35" s="138"/>
      <c r="D35" s="292"/>
      <c r="E35" s="293"/>
    </row>
    <row r="36" spans="1:5" ht="16.5" thickBot="1" x14ac:dyDescent="0.3">
      <c r="A36" s="140"/>
      <c r="B36" s="140"/>
      <c r="C36" s="141">
        <v>0</v>
      </c>
      <c r="D36" s="252">
        <f>SUM(C36:C36)</f>
        <v>0</v>
      </c>
      <c r="E36" s="253"/>
    </row>
    <row r="37" spans="1:5" ht="15.75" thickBot="1" x14ac:dyDescent="0.3">
      <c r="A37" s="289"/>
      <c r="B37" s="290"/>
      <c r="C37" s="290"/>
      <c r="D37" s="290"/>
      <c r="E37" s="291"/>
    </row>
    <row r="38" spans="1:5" ht="15.75" thickBot="1" x14ac:dyDescent="0.3">
      <c r="A38" s="254" t="s">
        <v>98</v>
      </c>
      <c r="B38" s="255"/>
      <c r="C38" s="256"/>
      <c r="D38" s="257"/>
      <c r="E38" s="258"/>
    </row>
    <row r="39" spans="1:5" ht="15.75" thickBot="1" x14ac:dyDescent="0.3">
      <c r="A39" s="244" t="s">
        <v>99</v>
      </c>
      <c r="B39" s="245"/>
      <c r="C39" s="256" t="s">
        <v>54</v>
      </c>
      <c r="D39" s="257"/>
      <c r="E39" s="258"/>
    </row>
    <row r="40" spans="1:5" ht="15.75" thickBot="1" x14ac:dyDescent="0.3">
      <c r="A40" s="244" t="s">
        <v>55</v>
      </c>
      <c r="B40" s="245"/>
      <c r="C40" s="142" t="s">
        <v>85</v>
      </c>
      <c r="D40" s="143"/>
      <c r="E40" s="144">
        <v>0.79166666666666663</v>
      </c>
    </row>
    <row r="41" spans="1:5" ht="15.75" thickBot="1" x14ac:dyDescent="0.3">
      <c r="A41" s="233" t="s">
        <v>86</v>
      </c>
      <c r="B41" s="234"/>
      <c r="C41" s="234"/>
      <c r="D41" s="235"/>
      <c r="E41" s="236"/>
    </row>
    <row r="42" spans="1:5" ht="15.75" thickBot="1" x14ac:dyDescent="0.3">
      <c r="A42" s="233"/>
      <c r="B42" s="234"/>
      <c r="C42" s="234"/>
      <c r="D42" s="237"/>
      <c r="E42" s="238"/>
    </row>
    <row r="43" spans="1:5" ht="20.25" thickBot="1" x14ac:dyDescent="0.3">
      <c r="A43" s="239" t="s">
        <v>87</v>
      </c>
      <c r="B43" s="240"/>
      <c r="C43" s="241" t="s">
        <v>88</v>
      </c>
      <c r="D43" s="242"/>
      <c r="E43" s="243"/>
    </row>
    <row r="44" spans="1:5" ht="18.75" thickBot="1" x14ac:dyDescent="0.3">
      <c r="A44" s="286"/>
      <c r="B44" s="287"/>
      <c r="C44" s="287"/>
      <c r="D44" s="287"/>
      <c r="E44" s="288"/>
    </row>
  </sheetData>
  <mergeCells count="29">
    <mergeCell ref="B33:B35"/>
    <mergeCell ref="D33:E35"/>
    <mergeCell ref="A1:E1"/>
    <mergeCell ref="A2:E2"/>
    <mergeCell ref="A3:E3"/>
    <mergeCell ref="A4:A5"/>
    <mergeCell ref="B4:B5"/>
    <mergeCell ref="A14:A15"/>
    <mergeCell ref="B14:B15"/>
    <mergeCell ref="C14:E15"/>
    <mergeCell ref="A31:A32"/>
    <mergeCell ref="B31:B32"/>
    <mergeCell ref="C31:C32"/>
    <mergeCell ref="D31:D32"/>
    <mergeCell ref="E31:E32"/>
    <mergeCell ref="D36:E36"/>
    <mergeCell ref="A37:E37"/>
    <mergeCell ref="A38:B38"/>
    <mergeCell ref="C38:E38"/>
    <mergeCell ref="A39:B39"/>
    <mergeCell ref="C39:E39"/>
    <mergeCell ref="A44:E44"/>
    <mergeCell ref="A40:B40"/>
    <mergeCell ref="A41:C41"/>
    <mergeCell ref="D41:E41"/>
    <mergeCell ref="A42:C42"/>
    <mergeCell ref="D42:E42"/>
    <mergeCell ref="A43:B43"/>
    <mergeCell ref="C43:E43"/>
  </mergeCells>
  <pageMargins left="0.11811023622047245" right="0.11811023622047245" top="0.35433070866141736" bottom="0.35433070866141736" header="0.31496062992125984" footer="0.31496062992125984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9" workbookViewId="0">
      <selection activeCell="H21" sqref="H21:H22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7.85546875" customWidth="1"/>
    <col min="4" max="4" width="7.140625" customWidth="1"/>
    <col min="5" max="5" width="14" customWidth="1"/>
  </cols>
  <sheetData>
    <row r="1" spans="1:5" ht="23.25" x14ac:dyDescent="0.35">
      <c r="A1" s="276" t="s">
        <v>0</v>
      </c>
      <c r="B1" s="277"/>
      <c r="C1" s="277"/>
      <c r="D1" s="277"/>
      <c r="E1" s="278"/>
    </row>
    <row r="2" spans="1:5" ht="20.25" x14ac:dyDescent="0.3">
      <c r="A2" s="279" t="s">
        <v>67</v>
      </c>
      <c r="B2" s="280"/>
      <c r="C2" s="280"/>
      <c r="D2" s="280"/>
      <c r="E2" s="281"/>
    </row>
    <row r="3" spans="1:5" ht="18.75" thickBot="1" x14ac:dyDescent="0.3">
      <c r="A3" s="282" t="s">
        <v>91</v>
      </c>
      <c r="B3" s="283"/>
      <c r="C3" s="283"/>
      <c r="D3" s="283"/>
      <c r="E3" s="284"/>
    </row>
    <row r="4" spans="1:5" x14ac:dyDescent="0.25">
      <c r="A4" s="270"/>
      <c r="B4" s="285" t="s">
        <v>3</v>
      </c>
      <c r="C4" s="84" t="s">
        <v>100</v>
      </c>
      <c r="D4" s="85"/>
      <c r="E4" s="86" t="s">
        <v>16</v>
      </c>
    </row>
    <row r="5" spans="1:5" ht="15.75" thickBot="1" x14ac:dyDescent="0.3">
      <c r="A5" s="270"/>
      <c r="B5" s="285"/>
      <c r="C5" s="87" t="s">
        <v>92</v>
      </c>
      <c r="D5" s="88"/>
      <c r="E5" s="89"/>
    </row>
    <row r="6" spans="1:5" ht="19.5" thickBot="1" x14ac:dyDescent="0.3">
      <c r="A6" s="90" t="s">
        <v>17</v>
      </c>
      <c r="B6" s="91" t="s">
        <v>70</v>
      </c>
      <c r="C6" s="149">
        <v>0</v>
      </c>
      <c r="D6" s="93"/>
      <c r="E6" s="94">
        <f>C6/3</f>
        <v>0</v>
      </c>
    </row>
    <row r="7" spans="1:5" ht="19.5" thickBot="1" x14ac:dyDescent="0.3">
      <c r="A7" s="95" t="s">
        <v>19</v>
      </c>
      <c r="B7" s="96" t="s">
        <v>102</v>
      </c>
      <c r="C7" s="150">
        <v>0</v>
      </c>
      <c r="D7" s="98"/>
      <c r="E7" s="94">
        <f t="shared" ref="E7:E12" si="0">C7/3</f>
        <v>0</v>
      </c>
    </row>
    <row r="8" spans="1:5" ht="19.5" thickBot="1" x14ac:dyDescent="0.3">
      <c r="A8" s="95" t="s">
        <v>65</v>
      </c>
      <c r="B8" s="96" t="s">
        <v>71</v>
      </c>
      <c r="C8" s="150">
        <v>0</v>
      </c>
      <c r="D8" s="98"/>
      <c r="E8" s="94">
        <f t="shared" si="0"/>
        <v>0</v>
      </c>
    </row>
    <row r="9" spans="1:5" ht="19.5" thickBot="1" x14ac:dyDescent="0.3">
      <c r="A9" s="95" t="s">
        <v>23</v>
      </c>
      <c r="B9" s="96" t="s">
        <v>101</v>
      </c>
      <c r="C9" s="150">
        <v>2</v>
      </c>
      <c r="D9" s="98"/>
      <c r="E9" s="94">
        <f t="shared" si="0"/>
        <v>0.66666666666666663</v>
      </c>
    </row>
    <row r="10" spans="1:5" ht="19.5" thickBot="1" x14ac:dyDescent="0.3">
      <c r="A10" s="95" t="s">
        <v>25</v>
      </c>
      <c r="B10" s="96" t="s">
        <v>72</v>
      </c>
      <c r="C10" s="150">
        <v>2</v>
      </c>
      <c r="D10" s="98"/>
      <c r="E10" s="94">
        <f t="shared" si="0"/>
        <v>0.66666666666666663</v>
      </c>
    </row>
    <row r="11" spans="1:5" ht="19.5" thickBot="1" x14ac:dyDescent="0.3">
      <c r="A11" s="95" t="s">
        <v>27</v>
      </c>
      <c r="B11" s="96" t="s">
        <v>73</v>
      </c>
      <c r="C11" s="150">
        <v>0</v>
      </c>
      <c r="D11" s="98"/>
      <c r="E11" s="94">
        <f t="shared" si="0"/>
        <v>0</v>
      </c>
    </row>
    <row r="12" spans="1:5" ht="18.75" x14ac:dyDescent="0.25">
      <c r="A12" s="95" t="s">
        <v>29</v>
      </c>
      <c r="B12" s="99" t="s">
        <v>109</v>
      </c>
      <c r="C12" s="151">
        <v>0</v>
      </c>
      <c r="D12" s="101"/>
      <c r="E12" s="94">
        <f t="shared" si="0"/>
        <v>0</v>
      </c>
    </row>
    <row r="13" spans="1:5" ht="18.75" thickBot="1" x14ac:dyDescent="0.3">
      <c r="A13" s="102"/>
      <c r="B13" s="103" t="s">
        <v>75</v>
      </c>
      <c r="C13" s="104">
        <f>SUM(C6:C12)</f>
        <v>4</v>
      </c>
      <c r="D13" s="105"/>
      <c r="E13" s="106"/>
    </row>
    <row r="14" spans="1:5" x14ac:dyDescent="0.25">
      <c r="A14" s="269"/>
      <c r="B14" s="271" t="s">
        <v>76</v>
      </c>
      <c r="C14" s="273"/>
      <c r="D14" s="274"/>
      <c r="E14" s="275"/>
    </row>
    <row r="15" spans="1:5" ht="15.75" thickBot="1" x14ac:dyDescent="0.3">
      <c r="A15" s="270"/>
      <c r="B15" s="272"/>
      <c r="C15" s="273"/>
      <c r="D15" s="274"/>
      <c r="E15" s="275"/>
    </row>
    <row r="16" spans="1:5" ht="18.75" thickBot="1" x14ac:dyDescent="0.3">
      <c r="A16" s="107" t="s">
        <v>77</v>
      </c>
      <c r="B16" s="108" t="s">
        <v>34</v>
      </c>
      <c r="C16" s="109">
        <v>3</v>
      </c>
      <c r="D16" s="110"/>
      <c r="E16" s="94">
        <f>C16/3</f>
        <v>1</v>
      </c>
    </row>
    <row r="17" spans="1:5" ht="18.75" thickBot="1" x14ac:dyDescent="0.3">
      <c r="A17" s="111" t="s">
        <v>35</v>
      </c>
      <c r="B17" s="112" t="s">
        <v>103</v>
      </c>
      <c r="C17" s="113">
        <v>2</v>
      </c>
      <c r="D17" s="110"/>
      <c r="E17" s="94">
        <f t="shared" ref="E17:E22" si="1">C17/3</f>
        <v>0.66666666666666663</v>
      </c>
    </row>
    <row r="18" spans="1:5" ht="18.75" thickBot="1" x14ac:dyDescent="0.3">
      <c r="A18" s="111" t="s">
        <v>21</v>
      </c>
      <c r="B18" s="112" t="s">
        <v>104</v>
      </c>
      <c r="C18" s="113">
        <v>2</v>
      </c>
      <c r="D18" s="110"/>
      <c r="E18" s="94">
        <f t="shared" si="1"/>
        <v>0.66666666666666663</v>
      </c>
    </row>
    <row r="19" spans="1:5" ht="18.75" thickBot="1" x14ac:dyDescent="0.3">
      <c r="A19" s="111" t="s">
        <v>38</v>
      </c>
      <c r="B19" s="112" t="s">
        <v>105</v>
      </c>
      <c r="C19" s="113">
        <v>2</v>
      </c>
      <c r="D19" s="110"/>
      <c r="E19" s="94">
        <f t="shared" si="1"/>
        <v>0.66666666666666663</v>
      </c>
    </row>
    <row r="20" spans="1:5" ht="18.75" thickBot="1" x14ac:dyDescent="0.3">
      <c r="A20" s="111" t="s">
        <v>40</v>
      </c>
      <c r="B20" s="112" t="s">
        <v>93</v>
      </c>
      <c r="C20" s="113">
        <v>0</v>
      </c>
      <c r="D20" s="110"/>
      <c r="E20" s="94">
        <f t="shared" si="1"/>
        <v>0</v>
      </c>
    </row>
    <row r="21" spans="1:5" ht="18.75" thickBot="1" x14ac:dyDescent="0.3">
      <c r="A21" s="111" t="s">
        <v>42</v>
      </c>
      <c r="B21" s="112" t="s">
        <v>106</v>
      </c>
      <c r="C21" s="113">
        <v>2</v>
      </c>
      <c r="D21" s="110"/>
      <c r="E21" s="94">
        <f t="shared" si="1"/>
        <v>0.66666666666666663</v>
      </c>
    </row>
    <row r="22" spans="1:5" ht="18.75" thickBot="1" x14ac:dyDescent="0.3">
      <c r="A22" s="111" t="s">
        <v>45</v>
      </c>
      <c r="B22" s="112" t="s">
        <v>82</v>
      </c>
      <c r="C22" s="114">
        <v>2</v>
      </c>
      <c r="D22" s="110"/>
      <c r="E22" s="94">
        <f t="shared" si="1"/>
        <v>0.66666666666666663</v>
      </c>
    </row>
    <row r="23" spans="1:5" ht="18.75" thickBot="1" x14ac:dyDescent="0.3">
      <c r="A23" s="115"/>
      <c r="B23" s="116" t="s">
        <v>83</v>
      </c>
      <c r="C23" s="117">
        <f>SUM(C16:C22)</f>
        <v>13</v>
      </c>
      <c r="D23" s="118"/>
      <c r="E23" s="94"/>
    </row>
    <row r="24" spans="1:5" ht="21" thickBot="1" x14ac:dyDescent="0.3">
      <c r="A24" s="120"/>
      <c r="B24" s="121" t="s">
        <v>47</v>
      </c>
      <c r="C24" s="122">
        <f>+SUM(C13+C23)</f>
        <v>17</v>
      </c>
      <c r="D24" s="123">
        <f>D13+D23</f>
        <v>0</v>
      </c>
      <c r="E24" s="124"/>
    </row>
    <row r="25" spans="1:5" ht="15.75" thickBot="1" x14ac:dyDescent="0.3">
      <c r="A25" s="125"/>
      <c r="B25" s="126"/>
      <c r="C25" s="126"/>
      <c r="D25" s="126"/>
      <c r="E25" s="127"/>
    </row>
    <row r="26" spans="1:5" x14ac:dyDescent="0.25">
      <c r="A26" s="125"/>
      <c r="B26" s="128" t="s">
        <v>48</v>
      </c>
      <c r="C26" s="152">
        <v>11</v>
      </c>
      <c r="D26" s="130"/>
      <c r="E26" s="127"/>
    </row>
    <row r="27" spans="1:5" x14ac:dyDescent="0.25">
      <c r="A27" s="125"/>
      <c r="B27" s="131"/>
      <c r="C27" s="153">
        <v>18</v>
      </c>
      <c r="D27" s="133"/>
      <c r="E27" s="127"/>
    </row>
    <row r="28" spans="1:5" x14ac:dyDescent="0.25">
      <c r="A28" s="125"/>
      <c r="B28" s="131"/>
      <c r="C28" s="153">
        <v>25</v>
      </c>
      <c r="D28" s="133"/>
      <c r="E28" s="127"/>
    </row>
    <row r="29" spans="1:5" x14ac:dyDescent="0.25">
      <c r="A29" s="125"/>
      <c r="B29" s="131"/>
      <c r="C29" s="134"/>
      <c r="D29" s="133"/>
      <c r="E29" s="127"/>
    </row>
    <row r="30" spans="1:5" x14ac:dyDescent="0.25">
      <c r="A30" s="125"/>
      <c r="B30" s="131"/>
      <c r="C30" s="135"/>
      <c r="D30" s="136"/>
      <c r="E30" s="127"/>
    </row>
    <row r="31" spans="1:5" x14ac:dyDescent="0.25">
      <c r="A31" s="246"/>
      <c r="B31" s="294" t="s">
        <v>49</v>
      </c>
      <c r="C31" s="249">
        <v>3</v>
      </c>
      <c r="D31" s="250"/>
      <c r="E31" s="259">
        <v>3</v>
      </c>
    </row>
    <row r="32" spans="1:5" x14ac:dyDescent="0.25">
      <c r="A32" s="246"/>
      <c r="B32" s="295"/>
      <c r="C32" s="249"/>
      <c r="D32" s="251"/>
      <c r="E32" s="260"/>
    </row>
    <row r="33" spans="1:5" x14ac:dyDescent="0.25">
      <c r="A33" s="125"/>
      <c r="B33" s="261"/>
      <c r="C33" s="138"/>
      <c r="D33" s="292"/>
      <c r="E33" s="293"/>
    </row>
    <row r="34" spans="1:5" x14ac:dyDescent="0.25">
      <c r="A34" s="125"/>
      <c r="B34" s="261"/>
      <c r="C34" s="138"/>
      <c r="D34" s="292"/>
      <c r="E34" s="293"/>
    </row>
    <row r="35" spans="1:5" x14ac:dyDescent="0.25">
      <c r="A35" s="125"/>
      <c r="B35" s="261"/>
      <c r="C35" s="138"/>
      <c r="D35" s="292"/>
      <c r="E35" s="293"/>
    </row>
    <row r="36" spans="1:5" ht="15.75" thickBot="1" x14ac:dyDescent="0.3">
      <c r="A36" s="125"/>
      <c r="B36" s="262"/>
      <c r="C36" s="139"/>
      <c r="D36" s="296"/>
      <c r="E36" s="297"/>
    </row>
    <row r="37" spans="1:5" ht="16.5" thickBot="1" x14ac:dyDescent="0.3">
      <c r="A37" s="140"/>
      <c r="B37" s="140"/>
      <c r="C37" s="141">
        <v>0</v>
      </c>
      <c r="D37" s="252">
        <f>SUM(C37:C37)</f>
        <v>0</v>
      </c>
      <c r="E37" s="253"/>
    </row>
    <row r="38" spans="1:5" ht="15.75" thickBot="1" x14ac:dyDescent="0.3">
      <c r="A38" s="289"/>
      <c r="B38" s="290"/>
      <c r="C38" s="290"/>
      <c r="D38" s="290"/>
      <c r="E38" s="291"/>
    </row>
    <row r="39" spans="1:5" ht="15.75" thickBot="1" x14ac:dyDescent="0.3">
      <c r="A39" s="254" t="s">
        <v>98</v>
      </c>
      <c r="B39" s="255"/>
      <c r="C39" s="256"/>
      <c r="D39" s="257"/>
      <c r="E39" s="258"/>
    </row>
    <row r="40" spans="1:5" ht="15.75" thickBot="1" x14ac:dyDescent="0.3">
      <c r="A40" s="244" t="s">
        <v>116</v>
      </c>
      <c r="B40" s="245"/>
      <c r="C40" s="256" t="s">
        <v>54</v>
      </c>
      <c r="D40" s="257"/>
      <c r="E40" s="258"/>
    </row>
    <row r="41" spans="1:5" ht="15.75" thickBot="1" x14ac:dyDescent="0.3">
      <c r="A41" s="244" t="s">
        <v>55</v>
      </c>
      <c r="B41" s="245"/>
      <c r="C41" s="142" t="s">
        <v>85</v>
      </c>
      <c r="D41" s="143"/>
      <c r="E41" s="144">
        <v>0.79166666666666663</v>
      </c>
    </row>
    <row r="42" spans="1:5" ht="15.75" thickBot="1" x14ac:dyDescent="0.3">
      <c r="A42" s="233" t="s">
        <v>86</v>
      </c>
      <c r="B42" s="234"/>
      <c r="C42" s="234"/>
      <c r="D42" s="235"/>
      <c r="E42" s="236"/>
    </row>
    <row r="43" spans="1:5" ht="15.75" thickBot="1" x14ac:dyDescent="0.3">
      <c r="A43" s="233"/>
      <c r="B43" s="234"/>
      <c r="C43" s="234"/>
      <c r="D43" s="237"/>
      <c r="E43" s="238"/>
    </row>
    <row r="44" spans="1:5" ht="20.25" thickBot="1" x14ac:dyDescent="0.3">
      <c r="A44" s="239" t="s">
        <v>87</v>
      </c>
      <c r="B44" s="240"/>
      <c r="C44" s="241" t="s">
        <v>88</v>
      </c>
      <c r="D44" s="242"/>
      <c r="E44" s="243"/>
    </row>
    <row r="45" spans="1:5" ht="18.75" thickBot="1" x14ac:dyDescent="0.3">
      <c r="A45" s="286"/>
      <c r="B45" s="287"/>
      <c r="C45" s="287"/>
      <c r="D45" s="287"/>
      <c r="E45" s="288"/>
    </row>
  </sheetData>
  <mergeCells count="29">
    <mergeCell ref="B33:B36"/>
    <mergeCell ref="D33:E36"/>
    <mergeCell ref="A1:E1"/>
    <mergeCell ref="A2:E2"/>
    <mergeCell ref="A3:E3"/>
    <mergeCell ref="A4:A5"/>
    <mergeCell ref="B4:B5"/>
    <mergeCell ref="A14:A15"/>
    <mergeCell ref="B14:B15"/>
    <mergeCell ref="C14:E15"/>
    <mergeCell ref="A31:A32"/>
    <mergeCell ref="B31:B32"/>
    <mergeCell ref="C31:C32"/>
    <mergeCell ref="D31:D32"/>
    <mergeCell ref="E31:E32"/>
    <mergeCell ref="D37:E37"/>
    <mergeCell ref="A38:E38"/>
    <mergeCell ref="A39:B39"/>
    <mergeCell ref="C39:E39"/>
    <mergeCell ref="A40:B40"/>
    <mergeCell ref="C40:E40"/>
    <mergeCell ref="A45:E45"/>
    <mergeCell ref="A41:B41"/>
    <mergeCell ref="A42:C42"/>
    <mergeCell ref="D42:E42"/>
    <mergeCell ref="A43:C43"/>
    <mergeCell ref="D43:E43"/>
    <mergeCell ref="A44:B44"/>
    <mergeCell ref="C44:E44"/>
  </mergeCells>
  <pageMargins left="0" right="0" top="0" bottom="0" header="0.31496062992125984" footer="0.31496062992125984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H20" sqref="H20:H21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7.85546875" customWidth="1"/>
    <col min="4" max="4" width="7.140625" customWidth="1"/>
    <col min="5" max="5" width="13" customWidth="1"/>
  </cols>
  <sheetData>
    <row r="1" spans="1:5" ht="23.25" x14ac:dyDescent="0.35">
      <c r="A1" s="276" t="s">
        <v>0</v>
      </c>
      <c r="B1" s="277"/>
      <c r="C1" s="277"/>
      <c r="D1" s="277"/>
      <c r="E1" s="278"/>
    </row>
    <row r="2" spans="1:5" ht="20.25" x14ac:dyDescent="0.3">
      <c r="A2" s="279" t="s">
        <v>67</v>
      </c>
      <c r="B2" s="280"/>
      <c r="C2" s="280"/>
      <c r="D2" s="280"/>
      <c r="E2" s="281"/>
    </row>
    <row r="3" spans="1:5" ht="18.75" thickBot="1" x14ac:dyDescent="0.3">
      <c r="A3" s="282" t="s">
        <v>94</v>
      </c>
      <c r="B3" s="283"/>
      <c r="C3" s="283"/>
      <c r="D3" s="283"/>
      <c r="E3" s="284"/>
    </row>
    <row r="4" spans="1:5" x14ac:dyDescent="0.25">
      <c r="A4" s="270"/>
      <c r="B4" s="285" t="s">
        <v>3</v>
      </c>
      <c r="C4" s="84" t="s">
        <v>100</v>
      </c>
      <c r="D4" s="85"/>
      <c r="E4" s="86" t="s">
        <v>16</v>
      </c>
    </row>
    <row r="5" spans="1:5" ht="15.75" thickBot="1" x14ac:dyDescent="0.3">
      <c r="A5" s="270"/>
      <c r="B5" s="285"/>
      <c r="C5" s="87" t="s">
        <v>95</v>
      </c>
      <c r="D5" s="88"/>
      <c r="E5" s="89"/>
    </row>
    <row r="6" spans="1:5" ht="19.5" thickBot="1" x14ac:dyDescent="0.3">
      <c r="A6" s="90" t="s">
        <v>17</v>
      </c>
      <c r="B6" s="91" t="s">
        <v>70</v>
      </c>
      <c r="C6" s="146">
        <v>0</v>
      </c>
      <c r="D6" s="93"/>
      <c r="E6" s="94">
        <f>C6/5</f>
        <v>0</v>
      </c>
    </row>
    <row r="7" spans="1:5" ht="19.5" thickBot="1" x14ac:dyDescent="0.3">
      <c r="A7" s="95" t="s">
        <v>19</v>
      </c>
      <c r="B7" s="96" t="s">
        <v>102</v>
      </c>
      <c r="C7" s="147">
        <v>0</v>
      </c>
      <c r="D7" s="98"/>
      <c r="E7" s="94">
        <f t="shared" ref="E7:E12" si="0">C7/5</f>
        <v>0</v>
      </c>
    </row>
    <row r="8" spans="1:5" ht="19.5" thickBot="1" x14ac:dyDescent="0.3">
      <c r="A8" s="95" t="s">
        <v>65</v>
      </c>
      <c r="B8" s="96" t="s">
        <v>71</v>
      </c>
      <c r="C8" s="147">
        <v>0</v>
      </c>
      <c r="D8" s="98"/>
      <c r="E8" s="94">
        <f t="shared" si="0"/>
        <v>0</v>
      </c>
    </row>
    <row r="9" spans="1:5" ht="19.5" thickBot="1" x14ac:dyDescent="0.3">
      <c r="A9" s="95" t="s">
        <v>23</v>
      </c>
      <c r="B9" s="96" t="s">
        <v>113</v>
      </c>
      <c r="C9" s="147">
        <v>1</v>
      </c>
      <c r="D9" s="98"/>
      <c r="E9" s="94">
        <f t="shared" si="0"/>
        <v>0.2</v>
      </c>
    </row>
    <row r="10" spans="1:5" ht="19.5" thickBot="1" x14ac:dyDescent="0.3">
      <c r="A10" s="95" t="s">
        <v>25</v>
      </c>
      <c r="B10" s="96" t="s">
        <v>72</v>
      </c>
      <c r="C10" s="147">
        <v>5</v>
      </c>
      <c r="D10" s="98"/>
      <c r="E10" s="94">
        <f t="shared" si="0"/>
        <v>1</v>
      </c>
    </row>
    <row r="11" spans="1:5" ht="19.5" thickBot="1" x14ac:dyDescent="0.3">
      <c r="A11" s="95" t="s">
        <v>27</v>
      </c>
      <c r="B11" s="96" t="s">
        <v>73</v>
      </c>
      <c r="C11" s="147">
        <v>0</v>
      </c>
      <c r="D11" s="98"/>
      <c r="E11" s="94">
        <f t="shared" si="0"/>
        <v>0</v>
      </c>
    </row>
    <row r="12" spans="1:5" ht="18.75" x14ac:dyDescent="0.25">
      <c r="A12" s="95" t="s">
        <v>29</v>
      </c>
      <c r="B12" s="99" t="s">
        <v>74</v>
      </c>
      <c r="C12" s="147">
        <v>1</v>
      </c>
      <c r="D12" s="145"/>
      <c r="E12" s="94">
        <f t="shared" si="0"/>
        <v>0.2</v>
      </c>
    </row>
    <row r="13" spans="1:5" ht="18.75" thickBot="1" x14ac:dyDescent="0.3">
      <c r="A13" s="102"/>
      <c r="B13" s="103" t="s">
        <v>75</v>
      </c>
      <c r="C13" s="104">
        <f>SUM(C6:C12)</f>
        <v>7</v>
      </c>
      <c r="D13" s="105"/>
      <c r="E13" s="106"/>
    </row>
    <row r="14" spans="1:5" x14ac:dyDescent="0.25">
      <c r="A14" s="269"/>
      <c r="B14" s="271" t="s">
        <v>76</v>
      </c>
      <c r="C14" s="273"/>
      <c r="D14" s="274"/>
      <c r="E14" s="275"/>
    </row>
    <row r="15" spans="1:5" ht="15.75" thickBot="1" x14ac:dyDescent="0.3">
      <c r="A15" s="270"/>
      <c r="B15" s="272"/>
      <c r="C15" s="273"/>
      <c r="D15" s="274"/>
      <c r="E15" s="275"/>
    </row>
    <row r="16" spans="1:5" ht="18.75" thickBot="1" x14ac:dyDescent="0.3">
      <c r="A16" s="107" t="s">
        <v>77</v>
      </c>
      <c r="B16" s="108" t="s">
        <v>34</v>
      </c>
      <c r="C16" s="109">
        <v>5</v>
      </c>
      <c r="D16" s="110"/>
      <c r="E16" s="94">
        <f>C16/5</f>
        <v>1</v>
      </c>
    </row>
    <row r="17" spans="1:5" ht="18.75" thickBot="1" x14ac:dyDescent="0.3">
      <c r="A17" s="111" t="s">
        <v>35</v>
      </c>
      <c r="B17" s="112" t="s">
        <v>78</v>
      </c>
      <c r="C17" s="113">
        <v>4</v>
      </c>
      <c r="D17" s="110"/>
      <c r="E17" s="94">
        <f t="shared" ref="E17:E22" si="1">C17/5</f>
        <v>0.8</v>
      </c>
    </row>
    <row r="18" spans="1:5" ht="18.75" thickBot="1" x14ac:dyDescent="0.3">
      <c r="A18" s="111" t="s">
        <v>21</v>
      </c>
      <c r="B18" s="112" t="s">
        <v>79</v>
      </c>
      <c r="C18" s="113">
        <v>3</v>
      </c>
      <c r="D18" s="110"/>
      <c r="E18" s="94">
        <f t="shared" si="1"/>
        <v>0.6</v>
      </c>
    </row>
    <row r="19" spans="1:5" ht="18.75" thickBot="1" x14ac:dyDescent="0.3">
      <c r="A19" s="111" t="s">
        <v>38</v>
      </c>
      <c r="B19" s="112" t="s">
        <v>105</v>
      </c>
      <c r="C19" s="113">
        <v>3</v>
      </c>
      <c r="D19" s="110"/>
      <c r="E19" s="94">
        <f t="shared" si="1"/>
        <v>0.6</v>
      </c>
    </row>
    <row r="20" spans="1:5" ht="18.75" thickBot="1" x14ac:dyDescent="0.3">
      <c r="A20" s="111" t="s">
        <v>40</v>
      </c>
      <c r="B20" s="112" t="s">
        <v>96</v>
      </c>
      <c r="C20" s="113">
        <v>0</v>
      </c>
      <c r="D20" s="110"/>
      <c r="E20" s="94">
        <f t="shared" si="1"/>
        <v>0</v>
      </c>
    </row>
    <row r="21" spans="1:5" ht="18.75" thickBot="1" x14ac:dyDescent="0.3">
      <c r="A21" s="111" t="s">
        <v>42</v>
      </c>
      <c r="B21" s="112" t="s">
        <v>81</v>
      </c>
      <c r="C21" s="113">
        <v>5</v>
      </c>
      <c r="D21" s="110"/>
      <c r="E21" s="94">
        <f t="shared" si="1"/>
        <v>1</v>
      </c>
    </row>
    <row r="22" spans="1:5" ht="18" x14ac:dyDescent="0.25">
      <c r="A22" s="111" t="s">
        <v>45</v>
      </c>
      <c r="B22" s="112" t="s">
        <v>82</v>
      </c>
      <c r="C22" s="114">
        <v>0</v>
      </c>
      <c r="D22" s="110"/>
      <c r="E22" s="94">
        <f t="shared" si="1"/>
        <v>0</v>
      </c>
    </row>
    <row r="23" spans="1:5" ht="18.75" thickBot="1" x14ac:dyDescent="0.3">
      <c r="A23" s="115"/>
      <c r="B23" s="116" t="s">
        <v>83</v>
      </c>
      <c r="C23" s="117">
        <f>SUM(C16:C22)</f>
        <v>20</v>
      </c>
      <c r="D23" s="118"/>
      <c r="E23" s="119"/>
    </row>
    <row r="24" spans="1:5" ht="21" thickBot="1" x14ac:dyDescent="0.3">
      <c r="A24" s="120"/>
      <c r="B24" s="121" t="s">
        <v>47</v>
      </c>
      <c r="C24" s="122">
        <f>+SUM(C13+C23)</f>
        <v>27</v>
      </c>
      <c r="D24" s="123">
        <f>D13+D23</f>
        <v>0</v>
      </c>
      <c r="E24" s="124"/>
    </row>
    <row r="25" spans="1:5" ht="15.75" thickBot="1" x14ac:dyDescent="0.3">
      <c r="A25" s="125"/>
      <c r="B25" s="126"/>
      <c r="C25" s="126"/>
      <c r="D25" s="126"/>
      <c r="E25" s="127"/>
    </row>
    <row r="26" spans="1:5" x14ac:dyDescent="0.25">
      <c r="A26" s="125"/>
      <c r="B26" s="128" t="s">
        <v>48</v>
      </c>
      <c r="C26" s="129">
        <v>2</v>
      </c>
      <c r="D26" s="130"/>
      <c r="E26" s="127"/>
    </row>
    <row r="27" spans="1:5" x14ac:dyDescent="0.25">
      <c r="A27" s="125"/>
      <c r="B27" s="131"/>
      <c r="C27" s="132">
        <v>9</v>
      </c>
      <c r="D27" s="133"/>
      <c r="E27" s="127"/>
    </row>
    <row r="28" spans="1:5" x14ac:dyDescent="0.25">
      <c r="A28" s="125"/>
      <c r="B28" s="131"/>
      <c r="C28" s="132">
        <v>16</v>
      </c>
      <c r="D28" s="133"/>
      <c r="E28" s="127"/>
    </row>
    <row r="29" spans="1:5" x14ac:dyDescent="0.25">
      <c r="A29" s="125"/>
      <c r="B29" s="131"/>
      <c r="C29" s="134">
        <v>23</v>
      </c>
      <c r="D29" s="133"/>
      <c r="E29" s="127"/>
    </row>
    <row r="30" spans="1:5" x14ac:dyDescent="0.25">
      <c r="A30" s="125"/>
      <c r="B30" s="131"/>
      <c r="C30" s="135">
        <v>30</v>
      </c>
      <c r="D30" s="136"/>
      <c r="E30" s="127"/>
    </row>
    <row r="31" spans="1:5" x14ac:dyDescent="0.25">
      <c r="A31" s="246"/>
      <c r="B31" s="294" t="s">
        <v>49</v>
      </c>
      <c r="C31" s="249">
        <v>5</v>
      </c>
      <c r="D31" s="250"/>
      <c r="E31" s="259">
        <f>SUM(C31:D31)</f>
        <v>5</v>
      </c>
    </row>
    <row r="32" spans="1:5" x14ac:dyDescent="0.25">
      <c r="A32" s="246"/>
      <c r="B32" s="295"/>
      <c r="C32" s="249"/>
      <c r="D32" s="251"/>
      <c r="E32" s="260"/>
    </row>
    <row r="33" spans="1:5" x14ac:dyDescent="0.25">
      <c r="A33" s="125"/>
      <c r="B33" s="261"/>
      <c r="C33" s="138"/>
      <c r="D33" s="292"/>
      <c r="E33" s="293"/>
    </row>
    <row r="34" spans="1:5" x14ac:dyDescent="0.25">
      <c r="A34" s="125"/>
      <c r="B34" s="261"/>
      <c r="C34" s="138"/>
      <c r="D34" s="292"/>
      <c r="E34" s="293"/>
    </row>
    <row r="35" spans="1:5" x14ac:dyDescent="0.25">
      <c r="A35" s="125"/>
      <c r="B35" s="261"/>
      <c r="C35" s="138"/>
      <c r="D35" s="292"/>
      <c r="E35" s="293"/>
    </row>
    <row r="36" spans="1:5" ht="16.5" thickBot="1" x14ac:dyDescent="0.3">
      <c r="A36" s="140"/>
      <c r="B36" s="140"/>
      <c r="C36" s="141">
        <v>0</v>
      </c>
      <c r="D36" s="252">
        <f>SUM(C36:C36)</f>
        <v>0</v>
      </c>
      <c r="E36" s="253"/>
    </row>
    <row r="37" spans="1:5" ht="15.75" thickBot="1" x14ac:dyDescent="0.3">
      <c r="A37" s="289"/>
      <c r="B37" s="290"/>
      <c r="C37" s="290"/>
      <c r="D37" s="290"/>
      <c r="E37" s="291"/>
    </row>
    <row r="38" spans="1:5" ht="15.75" thickBot="1" x14ac:dyDescent="0.3">
      <c r="A38" s="254" t="s">
        <v>98</v>
      </c>
      <c r="B38" s="255"/>
      <c r="C38" s="256"/>
      <c r="D38" s="257"/>
      <c r="E38" s="258"/>
    </row>
    <row r="39" spans="1:5" ht="15.75" thickBot="1" x14ac:dyDescent="0.3">
      <c r="A39" s="244" t="s">
        <v>116</v>
      </c>
      <c r="B39" s="245"/>
      <c r="C39" s="256" t="s">
        <v>54</v>
      </c>
      <c r="D39" s="257"/>
      <c r="E39" s="258"/>
    </row>
    <row r="40" spans="1:5" ht="15.75" thickBot="1" x14ac:dyDescent="0.3">
      <c r="A40" s="244" t="s">
        <v>55</v>
      </c>
      <c r="B40" s="245"/>
      <c r="C40" s="142" t="s">
        <v>85</v>
      </c>
      <c r="D40" s="143"/>
      <c r="E40" s="144">
        <v>0.79166666666666663</v>
      </c>
    </row>
    <row r="41" spans="1:5" ht="15.75" thickBot="1" x14ac:dyDescent="0.3">
      <c r="A41" s="233" t="s">
        <v>86</v>
      </c>
      <c r="B41" s="234"/>
      <c r="C41" s="234"/>
      <c r="D41" s="235"/>
      <c r="E41" s="236"/>
    </row>
    <row r="42" spans="1:5" ht="15.75" thickBot="1" x14ac:dyDescent="0.3">
      <c r="A42" s="233"/>
      <c r="B42" s="234"/>
      <c r="C42" s="234"/>
      <c r="D42" s="237"/>
      <c r="E42" s="238"/>
    </row>
    <row r="43" spans="1:5" ht="20.25" thickBot="1" x14ac:dyDescent="0.3">
      <c r="A43" s="239" t="s">
        <v>87</v>
      </c>
      <c r="B43" s="240"/>
      <c r="C43" s="241" t="s">
        <v>88</v>
      </c>
      <c r="D43" s="242"/>
      <c r="E43" s="243"/>
    </row>
    <row r="44" spans="1:5" ht="18.75" thickBot="1" x14ac:dyDescent="0.3">
      <c r="A44" s="286"/>
      <c r="B44" s="287"/>
      <c r="C44" s="287"/>
      <c r="D44" s="287"/>
      <c r="E44" s="288"/>
    </row>
  </sheetData>
  <mergeCells count="29">
    <mergeCell ref="B33:B35"/>
    <mergeCell ref="D33:E35"/>
    <mergeCell ref="A1:E1"/>
    <mergeCell ref="A2:E2"/>
    <mergeCell ref="A3:E3"/>
    <mergeCell ref="A4:A5"/>
    <mergeCell ref="B4:B5"/>
    <mergeCell ref="A14:A15"/>
    <mergeCell ref="B14:B15"/>
    <mergeCell ref="C14:E15"/>
    <mergeCell ref="A31:A32"/>
    <mergeCell ref="B31:B32"/>
    <mergeCell ref="C31:C32"/>
    <mergeCell ref="D31:D32"/>
    <mergeCell ref="E31:E32"/>
    <mergeCell ref="D36:E36"/>
    <mergeCell ref="A37:E37"/>
    <mergeCell ref="A38:B38"/>
    <mergeCell ref="C38:E38"/>
    <mergeCell ref="A39:B39"/>
    <mergeCell ref="C39:E39"/>
    <mergeCell ref="A44:E44"/>
    <mergeCell ref="A40:B40"/>
    <mergeCell ref="A41:C41"/>
    <mergeCell ref="D41:E41"/>
    <mergeCell ref="A42:C42"/>
    <mergeCell ref="D42:E42"/>
    <mergeCell ref="A43:B43"/>
    <mergeCell ref="C43:E43"/>
  </mergeCells>
  <pageMargins left="0.11811023622047245" right="0.11811023622047245" top="0.35433070866141736" bottom="0.35433070866141736" header="0.31496062992125984" footer="0.31496062992125984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7" workbookViewId="0">
      <selection activeCell="I33" sqref="I33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7.85546875" customWidth="1"/>
    <col min="4" max="4" width="7.140625" customWidth="1"/>
    <col min="5" max="5" width="13" customWidth="1"/>
  </cols>
  <sheetData>
    <row r="1" spans="1:5" ht="23.25" x14ac:dyDescent="0.35">
      <c r="A1" s="276" t="s">
        <v>0</v>
      </c>
      <c r="B1" s="277"/>
      <c r="C1" s="277"/>
      <c r="D1" s="277"/>
      <c r="E1" s="278"/>
    </row>
    <row r="2" spans="1:5" ht="20.25" x14ac:dyDescent="0.3">
      <c r="A2" s="279" t="s">
        <v>67</v>
      </c>
      <c r="B2" s="280"/>
      <c r="C2" s="280"/>
      <c r="D2" s="280"/>
      <c r="E2" s="281"/>
    </row>
    <row r="3" spans="1:5" ht="18.75" thickBot="1" x14ac:dyDescent="0.3">
      <c r="A3" s="282" t="s">
        <v>94</v>
      </c>
      <c r="B3" s="283"/>
      <c r="C3" s="283"/>
      <c r="D3" s="283"/>
      <c r="E3" s="284"/>
    </row>
    <row r="4" spans="1:5" x14ac:dyDescent="0.25">
      <c r="A4" s="270"/>
      <c r="B4" s="285" t="s">
        <v>3</v>
      </c>
      <c r="C4" s="84" t="s">
        <v>100</v>
      </c>
      <c r="D4" s="85"/>
      <c r="E4" s="86" t="s">
        <v>16</v>
      </c>
    </row>
    <row r="5" spans="1:5" ht="15.75" thickBot="1" x14ac:dyDescent="0.3">
      <c r="A5" s="270"/>
      <c r="B5" s="285"/>
      <c r="C5" s="87" t="s">
        <v>97</v>
      </c>
      <c r="D5" s="88"/>
      <c r="E5" s="89"/>
    </row>
    <row r="6" spans="1:5" ht="19.5" thickBot="1" x14ac:dyDescent="0.3">
      <c r="A6" s="90" t="s">
        <v>17</v>
      </c>
      <c r="B6" s="91" t="s">
        <v>70</v>
      </c>
      <c r="C6" s="146">
        <v>0</v>
      </c>
      <c r="D6" s="93"/>
      <c r="E6" s="94">
        <f>C6/3</f>
        <v>0</v>
      </c>
    </row>
    <row r="7" spans="1:5" ht="19.5" thickBot="1" x14ac:dyDescent="0.3">
      <c r="A7" s="95" t="s">
        <v>19</v>
      </c>
      <c r="B7" s="96" t="s">
        <v>102</v>
      </c>
      <c r="C7" s="147">
        <v>0</v>
      </c>
      <c r="D7" s="98"/>
      <c r="E7" s="94">
        <f t="shared" ref="E7:E12" si="0">C7/3</f>
        <v>0</v>
      </c>
    </row>
    <row r="8" spans="1:5" ht="19.5" thickBot="1" x14ac:dyDescent="0.3">
      <c r="A8" s="95" t="s">
        <v>65</v>
      </c>
      <c r="B8" s="96" t="s">
        <v>71</v>
      </c>
      <c r="C8" s="147">
        <v>0</v>
      </c>
      <c r="D8" s="98"/>
      <c r="E8" s="94">
        <f t="shared" si="0"/>
        <v>0</v>
      </c>
    </row>
    <row r="9" spans="1:5" ht="19.5" thickBot="1" x14ac:dyDescent="0.3">
      <c r="A9" s="95" t="s">
        <v>23</v>
      </c>
      <c r="B9" s="96" t="s">
        <v>113</v>
      </c>
      <c r="C9" s="147">
        <v>0</v>
      </c>
      <c r="D9" s="98"/>
      <c r="E9" s="94">
        <f t="shared" si="0"/>
        <v>0</v>
      </c>
    </row>
    <row r="10" spans="1:5" ht="19.5" thickBot="1" x14ac:dyDescent="0.3">
      <c r="A10" s="95" t="s">
        <v>25</v>
      </c>
      <c r="B10" s="96" t="s">
        <v>72</v>
      </c>
      <c r="C10" s="147">
        <v>2</v>
      </c>
      <c r="D10" s="98"/>
      <c r="E10" s="94">
        <f t="shared" si="0"/>
        <v>0.66666666666666663</v>
      </c>
    </row>
    <row r="11" spans="1:5" ht="19.5" thickBot="1" x14ac:dyDescent="0.3">
      <c r="A11" s="95" t="s">
        <v>27</v>
      </c>
      <c r="B11" s="96" t="s">
        <v>73</v>
      </c>
      <c r="C11" s="147">
        <v>0</v>
      </c>
      <c r="D11" s="98"/>
      <c r="E11" s="94">
        <f t="shared" si="0"/>
        <v>0</v>
      </c>
    </row>
    <row r="12" spans="1:5" ht="18.75" x14ac:dyDescent="0.25">
      <c r="A12" s="95" t="s">
        <v>29</v>
      </c>
      <c r="B12" s="99" t="s">
        <v>74</v>
      </c>
      <c r="C12" s="147">
        <v>0</v>
      </c>
      <c r="D12" s="145"/>
      <c r="E12" s="94">
        <f t="shared" si="0"/>
        <v>0</v>
      </c>
    </row>
    <row r="13" spans="1:5" ht="18.75" thickBot="1" x14ac:dyDescent="0.3">
      <c r="A13" s="102"/>
      <c r="B13" s="103" t="s">
        <v>75</v>
      </c>
      <c r="C13" s="104">
        <f>SUM(C6:C12)</f>
        <v>2</v>
      </c>
      <c r="D13" s="105"/>
      <c r="E13" s="106"/>
    </row>
    <row r="14" spans="1:5" x14ac:dyDescent="0.25">
      <c r="A14" s="269"/>
      <c r="B14" s="271" t="s">
        <v>76</v>
      </c>
      <c r="C14" s="273"/>
      <c r="D14" s="274"/>
      <c r="E14" s="275"/>
    </row>
    <row r="15" spans="1:5" ht="15.75" thickBot="1" x14ac:dyDescent="0.3">
      <c r="A15" s="270"/>
      <c r="B15" s="272"/>
      <c r="C15" s="273"/>
      <c r="D15" s="274"/>
      <c r="E15" s="275"/>
    </row>
    <row r="16" spans="1:5" ht="18.75" thickBot="1" x14ac:dyDescent="0.3">
      <c r="A16" s="107" t="s">
        <v>77</v>
      </c>
      <c r="B16" s="108" t="s">
        <v>34</v>
      </c>
      <c r="C16" s="109">
        <v>3</v>
      </c>
      <c r="D16" s="110"/>
      <c r="E16" s="94">
        <f>C16/3</f>
        <v>1</v>
      </c>
    </row>
    <row r="17" spans="1:5" ht="18.75" thickBot="1" x14ac:dyDescent="0.3">
      <c r="A17" s="111" t="s">
        <v>35</v>
      </c>
      <c r="B17" s="112" t="s">
        <v>78</v>
      </c>
      <c r="C17" s="113">
        <v>3</v>
      </c>
      <c r="D17" s="110"/>
      <c r="E17" s="94">
        <f t="shared" ref="E17:E22" si="1">C17/3</f>
        <v>1</v>
      </c>
    </row>
    <row r="18" spans="1:5" ht="18.75" thickBot="1" x14ac:dyDescent="0.3">
      <c r="A18" s="111" t="s">
        <v>21</v>
      </c>
      <c r="B18" s="112" t="s">
        <v>79</v>
      </c>
      <c r="C18" s="113">
        <v>3</v>
      </c>
      <c r="D18" s="110"/>
      <c r="E18" s="94">
        <f t="shared" si="1"/>
        <v>1</v>
      </c>
    </row>
    <row r="19" spans="1:5" ht="18.75" thickBot="1" x14ac:dyDescent="0.3">
      <c r="A19" s="111" t="s">
        <v>38</v>
      </c>
      <c r="B19" s="112" t="s">
        <v>105</v>
      </c>
      <c r="C19" s="113">
        <v>2</v>
      </c>
      <c r="D19" s="110"/>
      <c r="E19" s="94">
        <f t="shared" si="1"/>
        <v>0.66666666666666663</v>
      </c>
    </row>
    <row r="20" spans="1:5" ht="18.75" thickBot="1" x14ac:dyDescent="0.3">
      <c r="A20" s="111" t="s">
        <v>40</v>
      </c>
      <c r="B20" s="112" t="s">
        <v>96</v>
      </c>
      <c r="C20" s="113">
        <v>0</v>
      </c>
      <c r="D20" s="110"/>
      <c r="E20" s="94">
        <f t="shared" si="1"/>
        <v>0</v>
      </c>
    </row>
    <row r="21" spans="1:5" ht="18.75" thickBot="1" x14ac:dyDescent="0.3">
      <c r="A21" s="111" t="s">
        <v>42</v>
      </c>
      <c r="B21" s="112" t="s">
        <v>81</v>
      </c>
      <c r="C21" s="113">
        <v>3</v>
      </c>
      <c r="D21" s="110"/>
      <c r="E21" s="94">
        <f t="shared" si="1"/>
        <v>1</v>
      </c>
    </row>
    <row r="22" spans="1:5" ht="18" x14ac:dyDescent="0.25">
      <c r="A22" s="111" t="s">
        <v>45</v>
      </c>
      <c r="B22" s="112" t="s">
        <v>82</v>
      </c>
      <c r="C22" s="114">
        <v>2</v>
      </c>
      <c r="D22" s="110"/>
      <c r="E22" s="94">
        <f t="shared" si="1"/>
        <v>0.66666666666666663</v>
      </c>
    </row>
    <row r="23" spans="1:5" ht="18.75" thickBot="1" x14ac:dyDescent="0.3">
      <c r="A23" s="115"/>
      <c r="B23" s="116" t="s">
        <v>83</v>
      </c>
      <c r="C23" s="117">
        <f>SUM(C16:C22)</f>
        <v>16</v>
      </c>
      <c r="D23" s="118"/>
      <c r="E23" s="119"/>
    </row>
    <row r="24" spans="1:5" ht="21" thickBot="1" x14ac:dyDescent="0.3">
      <c r="A24" s="120"/>
      <c r="B24" s="121" t="s">
        <v>47</v>
      </c>
      <c r="C24" s="122">
        <f>+SUM(C13+C23)</f>
        <v>18</v>
      </c>
      <c r="D24" s="123">
        <f>D13+D23</f>
        <v>0</v>
      </c>
      <c r="E24" s="124"/>
    </row>
    <row r="25" spans="1:5" ht="15.75" thickBot="1" x14ac:dyDescent="0.3">
      <c r="A25" s="125"/>
      <c r="B25" s="126"/>
      <c r="C25" s="126"/>
      <c r="D25" s="126"/>
      <c r="E25" s="127"/>
    </row>
    <row r="26" spans="1:5" x14ac:dyDescent="0.25">
      <c r="A26" s="125"/>
      <c r="B26" s="128" t="s">
        <v>48</v>
      </c>
      <c r="C26" s="129">
        <v>6</v>
      </c>
      <c r="D26" s="130"/>
      <c r="E26" s="127"/>
    </row>
    <row r="27" spans="1:5" x14ac:dyDescent="0.25">
      <c r="A27" s="125"/>
      <c r="B27" s="131"/>
      <c r="C27" s="132">
        <v>13</v>
      </c>
      <c r="D27" s="133"/>
      <c r="E27" s="127"/>
    </row>
    <row r="28" spans="1:5" x14ac:dyDescent="0.25">
      <c r="A28" s="125"/>
      <c r="B28" s="131"/>
      <c r="C28" s="132">
        <v>27</v>
      </c>
      <c r="D28" s="133"/>
      <c r="E28" s="127"/>
    </row>
    <row r="29" spans="1:5" x14ac:dyDescent="0.25">
      <c r="A29" s="125"/>
      <c r="B29" s="131"/>
      <c r="C29" s="134"/>
      <c r="D29" s="133"/>
      <c r="E29" s="127"/>
    </row>
    <row r="30" spans="1:5" x14ac:dyDescent="0.25">
      <c r="A30" s="125"/>
      <c r="B30" s="131"/>
      <c r="C30" s="135"/>
      <c r="D30" s="136"/>
      <c r="E30" s="127"/>
    </row>
    <row r="31" spans="1:5" x14ac:dyDescent="0.25">
      <c r="A31" s="246"/>
      <c r="B31" s="294" t="s">
        <v>49</v>
      </c>
      <c r="C31" s="249">
        <v>3</v>
      </c>
      <c r="D31" s="250"/>
      <c r="E31" s="259">
        <f>SUM(C31:D31)</f>
        <v>3</v>
      </c>
    </row>
    <row r="32" spans="1:5" x14ac:dyDescent="0.25">
      <c r="A32" s="246"/>
      <c r="B32" s="295"/>
      <c r="C32" s="249"/>
      <c r="D32" s="251"/>
      <c r="E32" s="260"/>
    </row>
    <row r="33" spans="1:5" x14ac:dyDescent="0.25">
      <c r="A33" s="125"/>
      <c r="B33" s="261"/>
      <c r="C33" s="138"/>
      <c r="D33" s="292"/>
      <c r="E33" s="293"/>
    </row>
    <row r="34" spans="1:5" x14ac:dyDescent="0.25">
      <c r="A34" s="125"/>
      <c r="B34" s="261"/>
      <c r="C34" s="138"/>
      <c r="D34" s="292"/>
      <c r="E34" s="293"/>
    </row>
    <row r="35" spans="1:5" x14ac:dyDescent="0.25">
      <c r="A35" s="125"/>
      <c r="B35" s="261"/>
      <c r="C35" s="138"/>
      <c r="D35" s="292"/>
      <c r="E35" s="293"/>
    </row>
    <row r="36" spans="1:5" ht="16.5" thickBot="1" x14ac:dyDescent="0.3">
      <c r="A36" s="140"/>
      <c r="B36" s="140"/>
      <c r="C36" s="141">
        <v>0</v>
      </c>
      <c r="D36" s="252">
        <f>SUM(C36:C36)</f>
        <v>0</v>
      </c>
      <c r="E36" s="253"/>
    </row>
    <row r="37" spans="1:5" ht="15.75" thickBot="1" x14ac:dyDescent="0.3">
      <c r="A37" s="289"/>
      <c r="B37" s="290"/>
      <c r="C37" s="290"/>
      <c r="D37" s="290"/>
      <c r="E37" s="291"/>
    </row>
    <row r="38" spans="1:5" ht="15.75" thickBot="1" x14ac:dyDescent="0.3">
      <c r="A38" s="254" t="s">
        <v>98</v>
      </c>
      <c r="B38" s="255"/>
      <c r="C38" s="256"/>
      <c r="D38" s="257"/>
      <c r="E38" s="258"/>
    </row>
    <row r="39" spans="1:5" ht="15.75" thickBot="1" x14ac:dyDescent="0.3">
      <c r="A39" s="244" t="s">
        <v>99</v>
      </c>
      <c r="B39" s="245"/>
      <c r="C39" s="256" t="s">
        <v>54</v>
      </c>
      <c r="D39" s="257"/>
      <c r="E39" s="258"/>
    </row>
    <row r="40" spans="1:5" ht="15.75" thickBot="1" x14ac:dyDescent="0.3">
      <c r="A40" s="244" t="s">
        <v>55</v>
      </c>
      <c r="B40" s="245"/>
      <c r="C40" s="154" t="s">
        <v>85</v>
      </c>
      <c r="D40" s="143"/>
      <c r="E40" s="144">
        <v>0.79166666666666663</v>
      </c>
    </row>
    <row r="41" spans="1:5" ht="15.75" thickBot="1" x14ac:dyDescent="0.3">
      <c r="A41" s="233" t="s">
        <v>86</v>
      </c>
      <c r="B41" s="234"/>
      <c r="C41" s="234"/>
      <c r="D41" s="235"/>
      <c r="E41" s="236"/>
    </row>
    <row r="42" spans="1:5" ht="15.75" thickBot="1" x14ac:dyDescent="0.3">
      <c r="A42" s="233"/>
      <c r="B42" s="234"/>
      <c r="C42" s="234"/>
      <c r="D42" s="237"/>
      <c r="E42" s="238"/>
    </row>
    <row r="43" spans="1:5" ht="20.25" thickBot="1" x14ac:dyDescent="0.3">
      <c r="A43" s="239" t="s">
        <v>87</v>
      </c>
      <c r="B43" s="240"/>
      <c r="C43" s="241" t="s">
        <v>88</v>
      </c>
      <c r="D43" s="242"/>
      <c r="E43" s="243"/>
    </row>
    <row r="44" spans="1:5" ht="18.75" thickBot="1" x14ac:dyDescent="0.3">
      <c r="A44" s="286"/>
      <c r="B44" s="287"/>
      <c r="C44" s="287"/>
      <c r="D44" s="287"/>
      <c r="E44" s="288"/>
    </row>
  </sheetData>
  <mergeCells count="29">
    <mergeCell ref="A44:E44"/>
    <mergeCell ref="A40:B40"/>
    <mergeCell ref="A41:C41"/>
    <mergeCell ref="D41:E41"/>
    <mergeCell ref="A42:C42"/>
    <mergeCell ref="D42:E42"/>
    <mergeCell ref="A43:B43"/>
    <mergeCell ref="C43:E43"/>
    <mergeCell ref="D36:E36"/>
    <mergeCell ref="A37:E37"/>
    <mergeCell ref="A38:B38"/>
    <mergeCell ref="C38:E38"/>
    <mergeCell ref="A39:B39"/>
    <mergeCell ref="C39:E39"/>
    <mergeCell ref="B33:B35"/>
    <mergeCell ref="D33:E35"/>
    <mergeCell ref="A1:E1"/>
    <mergeCell ref="A2:E2"/>
    <mergeCell ref="A3:E3"/>
    <mergeCell ref="A4:A5"/>
    <mergeCell ref="B4:B5"/>
    <mergeCell ref="A14:A15"/>
    <mergeCell ref="B14:B15"/>
    <mergeCell ref="C14:E15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tabSelected="1" workbookViewId="0">
      <selection activeCell="B1" sqref="B1:P1"/>
    </sheetView>
  </sheetViews>
  <sheetFormatPr baseColWidth="10" defaultRowHeight="15" x14ac:dyDescent="0.25"/>
  <cols>
    <col min="1" max="1" width="6.85546875" customWidth="1"/>
    <col min="2" max="2" width="4.7109375" customWidth="1"/>
    <col min="3" max="3" width="37.42578125" customWidth="1"/>
    <col min="4" max="14" width="4.7109375" customWidth="1"/>
    <col min="15" max="15" width="7.140625" bestFit="1" customWidth="1"/>
    <col min="16" max="16" width="11.42578125" customWidth="1"/>
    <col min="17" max="17" width="21.85546875" customWidth="1"/>
  </cols>
  <sheetData>
    <row r="1" spans="2:17" ht="26.25" customHeight="1" x14ac:dyDescent="0.25">
      <c r="B1" s="321" t="s">
        <v>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3"/>
    </row>
    <row r="2" spans="2:17" ht="20.25" customHeight="1" x14ac:dyDescent="0.25">
      <c r="B2" s="298" t="s">
        <v>136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00"/>
    </row>
    <row r="3" spans="2:17" ht="19.5" thickBot="1" x14ac:dyDescent="0.35">
      <c r="B3" s="301" t="s">
        <v>62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3"/>
    </row>
    <row r="4" spans="2:17" x14ac:dyDescent="0.25">
      <c r="B4" s="229"/>
      <c r="C4" s="23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2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3" t="s">
        <v>15</v>
      </c>
      <c r="P4" s="4" t="s">
        <v>16</v>
      </c>
    </row>
    <row r="5" spans="2:17" ht="15.75" thickBot="1" x14ac:dyDescent="0.3">
      <c r="B5" s="230"/>
      <c r="C5" s="232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7"/>
      <c r="P5" s="8"/>
    </row>
    <row r="6" spans="2:17" ht="16.5" thickBot="1" x14ac:dyDescent="0.3">
      <c r="B6" s="9" t="s">
        <v>17</v>
      </c>
      <c r="C6" s="173" t="s">
        <v>18</v>
      </c>
      <c r="D6" s="11"/>
      <c r="E6" s="11">
        <v>0</v>
      </c>
      <c r="F6" s="11">
        <v>0</v>
      </c>
      <c r="G6" s="11">
        <v>0</v>
      </c>
      <c r="H6" s="12">
        <v>0</v>
      </c>
      <c r="I6" s="10"/>
      <c r="J6" s="11"/>
      <c r="K6" s="11"/>
      <c r="L6" s="11"/>
      <c r="M6" s="11"/>
      <c r="N6" s="11"/>
      <c r="O6" s="13">
        <f>SUM(R8)</f>
        <v>0</v>
      </c>
      <c r="P6" s="167">
        <f>O6/38</f>
        <v>0</v>
      </c>
      <c r="Q6" s="168" t="str">
        <f>REPT("l",O6)</f>
        <v/>
      </c>
    </row>
    <row r="7" spans="2:17" ht="16.5" thickBot="1" x14ac:dyDescent="0.3">
      <c r="B7" s="9" t="s">
        <v>19</v>
      </c>
      <c r="C7" s="174" t="s">
        <v>20</v>
      </c>
      <c r="D7" s="18"/>
      <c r="E7" s="18">
        <v>0</v>
      </c>
      <c r="F7" s="18">
        <v>0</v>
      </c>
      <c r="G7" s="18">
        <v>0</v>
      </c>
      <c r="H7" s="19">
        <v>0</v>
      </c>
      <c r="I7" s="16"/>
      <c r="J7" s="17"/>
      <c r="K7" s="18"/>
      <c r="L7" s="17"/>
      <c r="M7" s="18"/>
      <c r="N7" s="18"/>
      <c r="O7" s="13">
        <f t="shared" ref="O7:O12" si="0">SUM(D7:N7)</f>
        <v>0</v>
      </c>
      <c r="P7" s="167">
        <f t="shared" ref="P7:P12" si="1">O7/38</f>
        <v>0</v>
      </c>
      <c r="Q7" s="168" t="str">
        <f t="shared" ref="Q7:Q12" si="2">REPT("l",O7)</f>
        <v/>
      </c>
    </row>
    <row r="8" spans="2:17" ht="16.5" thickBot="1" x14ac:dyDescent="0.3">
      <c r="B8" s="9" t="s">
        <v>21</v>
      </c>
      <c r="C8" s="174" t="s">
        <v>22</v>
      </c>
      <c r="D8" s="20"/>
      <c r="E8" s="17">
        <v>0</v>
      </c>
      <c r="F8" s="20">
        <v>0</v>
      </c>
      <c r="G8" s="17">
        <v>0</v>
      </c>
      <c r="H8" s="19">
        <v>0</v>
      </c>
      <c r="I8" s="16"/>
      <c r="J8" s="17"/>
      <c r="K8" s="20"/>
      <c r="L8" s="17"/>
      <c r="M8" s="20"/>
      <c r="N8" s="17"/>
      <c r="O8" s="13">
        <f t="shared" si="0"/>
        <v>0</v>
      </c>
      <c r="P8" s="167">
        <f t="shared" si="1"/>
        <v>0</v>
      </c>
      <c r="Q8" s="168" t="str">
        <f t="shared" si="2"/>
        <v/>
      </c>
    </row>
    <row r="9" spans="2:17" ht="16.5" thickBot="1" x14ac:dyDescent="0.3">
      <c r="B9" s="9" t="s">
        <v>23</v>
      </c>
      <c r="C9" s="174" t="s">
        <v>127</v>
      </c>
      <c r="D9" s="20"/>
      <c r="E9" s="20">
        <v>3</v>
      </c>
      <c r="F9" s="20">
        <v>2</v>
      </c>
      <c r="G9" s="20">
        <v>1</v>
      </c>
      <c r="H9" s="19">
        <v>0</v>
      </c>
      <c r="I9" s="16"/>
      <c r="J9" s="20"/>
      <c r="K9" s="20"/>
      <c r="L9" s="20">
        <v>1</v>
      </c>
      <c r="M9" s="20">
        <v>1</v>
      </c>
      <c r="N9" s="20"/>
      <c r="O9" s="13">
        <f t="shared" si="0"/>
        <v>8</v>
      </c>
      <c r="P9" s="167">
        <f t="shared" si="1"/>
        <v>0.21052631578947367</v>
      </c>
      <c r="Q9" s="316" t="str">
        <f t="shared" si="2"/>
        <v>llllllll</v>
      </c>
    </row>
    <row r="10" spans="2:17" ht="16.5" thickBot="1" x14ac:dyDescent="0.3">
      <c r="B10" s="9" t="s">
        <v>25</v>
      </c>
      <c r="C10" s="174" t="s">
        <v>26</v>
      </c>
      <c r="D10" s="20"/>
      <c r="E10" s="20">
        <v>3</v>
      </c>
      <c r="F10" s="20">
        <v>2</v>
      </c>
      <c r="G10" s="20">
        <v>5</v>
      </c>
      <c r="H10" s="19">
        <v>2</v>
      </c>
      <c r="I10" s="16">
        <v>3</v>
      </c>
      <c r="J10" s="20">
        <v>5</v>
      </c>
      <c r="K10" s="20">
        <v>3</v>
      </c>
      <c r="L10" s="20">
        <v>2</v>
      </c>
      <c r="M10" s="20">
        <v>2</v>
      </c>
      <c r="N10" s="20">
        <v>2</v>
      </c>
      <c r="O10" s="13">
        <f t="shared" si="0"/>
        <v>29</v>
      </c>
      <c r="P10" s="167">
        <f t="shared" si="1"/>
        <v>0.76315789473684215</v>
      </c>
      <c r="Q10" s="316" t="str">
        <f t="shared" si="2"/>
        <v>lllllllllllllllllllllllllllll</v>
      </c>
    </row>
    <row r="11" spans="2:17" ht="16.5" thickBot="1" x14ac:dyDescent="0.3">
      <c r="B11" s="9" t="s">
        <v>27</v>
      </c>
      <c r="C11" s="174" t="s">
        <v>128</v>
      </c>
      <c r="D11" s="20"/>
      <c r="E11" s="20">
        <v>0</v>
      </c>
      <c r="F11" s="20">
        <v>0</v>
      </c>
      <c r="G11" s="20">
        <v>0</v>
      </c>
      <c r="H11" s="19">
        <v>0</v>
      </c>
      <c r="I11" s="16"/>
      <c r="J11" s="20"/>
      <c r="K11" s="20"/>
      <c r="L11" s="20"/>
      <c r="M11" s="20"/>
      <c r="N11" s="20"/>
      <c r="O11" s="13">
        <f t="shared" si="0"/>
        <v>0</v>
      </c>
      <c r="P11" s="167">
        <f t="shared" si="1"/>
        <v>0</v>
      </c>
      <c r="Q11" s="316" t="str">
        <f t="shared" si="2"/>
        <v/>
      </c>
    </row>
    <row r="12" spans="2:17" ht="16.5" thickBot="1" x14ac:dyDescent="0.3">
      <c r="B12" s="9" t="s">
        <v>29</v>
      </c>
      <c r="C12" s="174" t="s">
        <v>129</v>
      </c>
      <c r="D12" s="20"/>
      <c r="E12" s="20">
        <v>0</v>
      </c>
      <c r="F12" s="20">
        <v>0</v>
      </c>
      <c r="G12" s="20">
        <v>1</v>
      </c>
      <c r="H12" s="19">
        <v>0</v>
      </c>
      <c r="I12" s="16"/>
      <c r="J12" s="20"/>
      <c r="K12" s="20"/>
      <c r="L12" s="20"/>
      <c r="M12" s="20"/>
      <c r="N12" s="20"/>
      <c r="O12" s="13">
        <f t="shared" si="0"/>
        <v>1</v>
      </c>
      <c r="P12" s="167">
        <f t="shared" si="1"/>
        <v>2.6315789473684209E-2</v>
      </c>
      <c r="Q12" s="316" t="str">
        <f t="shared" si="2"/>
        <v>l</v>
      </c>
    </row>
    <row r="13" spans="2:17" ht="15.75" thickBot="1" x14ac:dyDescent="0.3">
      <c r="B13" s="21"/>
      <c r="C13" s="22" t="s">
        <v>31</v>
      </c>
      <c r="D13" s="23"/>
      <c r="E13" s="23">
        <f t="shared" ref="E13:N13" si="3">SUM(E6:E12)</f>
        <v>6</v>
      </c>
      <c r="F13" s="23">
        <f t="shared" si="3"/>
        <v>4</v>
      </c>
      <c r="G13" s="23">
        <f t="shared" si="3"/>
        <v>7</v>
      </c>
      <c r="H13" s="23">
        <f t="shared" si="3"/>
        <v>2</v>
      </c>
      <c r="I13" s="23">
        <f t="shared" si="3"/>
        <v>3</v>
      </c>
      <c r="J13" s="23">
        <f t="shared" si="3"/>
        <v>5</v>
      </c>
      <c r="K13" s="23">
        <f t="shared" si="3"/>
        <v>3</v>
      </c>
      <c r="L13" s="23">
        <f t="shared" si="3"/>
        <v>3</v>
      </c>
      <c r="M13" s="23">
        <f t="shared" si="3"/>
        <v>3</v>
      </c>
      <c r="N13" s="23">
        <f t="shared" si="3"/>
        <v>2</v>
      </c>
      <c r="O13" s="24"/>
      <c r="P13" s="25"/>
    </row>
    <row r="14" spans="2:17" x14ac:dyDescent="0.25">
      <c r="B14" s="212"/>
      <c r="C14" s="219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27"/>
    </row>
    <row r="15" spans="2:17" x14ac:dyDescent="0.25">
      <c r="B15" s="212"/>
      <c r="C15" s="213" t="s">
        <v>32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28"/>
    </row>
    <row r="16" spans="2:17" ht="15.75" thickBot="1" x14ac:dyDescent="0.3">
      <c r="B16" s="212"/>
      <c r="C16" s="213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28"/>
    </row>
    <row r="17" spans="2:17" ht="15.75" thickBot="1" x14ac:dyDescent="0.3">
      <c r="B17" s="9" t="s">
        <v>33</v>
      </c>
      <c r="C17" s="175" t="s">
        <v>34</v>
      </c>
      <c r="D17" s="30"/>
      <c r="E17" s="30">
        <v>3</v>
      </c>
      <c r="F17" s="30">
        <v>3</v>
      </c>
      <c r="G17" s="30">
        <v>5</v>
      </c>
      <c r="H17" s="31">
        <v>3</v>
      </c>
      <c r="I17" s="29">
        <v>3</v>
      </c>
      <c r="J17" s="30">
        <v>5</v>
      </c>
      <c r="K17" s="30">
        <v>4</v>
      </c>
      <c r="L17" s="30">
        <v>0</v>
      </c>
      <c r="M17" s="30">
        <v>4</v>
      </c>
      <c r="N17" s="30">
        <v>2</v>
      </c>
      <c r="O17" s="32">
        <f>SUM(D17:N17)</f>
        <v>32</v>
      </c>
      <c r="P17" s="167">
        <f>O17/38</f>
        <v>0.84210526315789469</v>
      </c>
      <c r="Q17" s="316" t="str">
        <f>REPT("l",O17)</f>
        <v>llllllllllllllllllllllllllllllll</v>
      </c>
    </row>
    <row r="18" spans="2:17" ht="15.75" thickBot="1" x14ac:dyDescent="0.3">
      <c r="B18" s="15" t="s">
        <v>35</v>
      </c>
      <c r="C18" s="176" t="s">
        <v>118</v>
      </c>
      <c r="D18" s="34"/>
      <c r="E18" s="34">
        <v>3</v>
      </c>
      <c r="F18" s="34">
        <v>2</v>
      </c>
      <c r="G18" s="34">
        <v>4</v>
      </c>
      <c r="H18" s="35">
        <v>3</v>
      </c>
      <c r="I18" s="33">
        <v>3</v>
      </c>
      <c r="J18" s="34">
        <v>4</v>
      </c>
      <c r="K18" s="34">
        <v>4</v>
      </c>
      <c r="L18" s="34">
        <v>3</v>
      </c>
      <c r="M18" s="34">
        <v>4</v>
      </c>
      <c r="N18" s="34">
        <v>1</v>
      </c>
      <c r="O18" s="32">
        <f t="shared" ref="O18:O24" si="4">SUM(D18:N18)</f>
        <v>31</v>
      </c>
      <c r="P18" s="167">
        <f t="shared" ref="P18:P24" si="5">O18/38</f>
        <v>0.81578947368421051</v>
      </c>
      <c r="Q18" s="316" t="str">
        <f t="shared" ref="Q18:Q24" si="6">REPT("l",O18)</f>
        <v>lllllllllllllllllllllllllllllll</v>
      </c>
    </row>
    <row r="19" spans="2:17" ht="15.75" thickBot="1" x14ac:dyDescent="0.3">
      <c r="B19" s="15" t="s">
        <v>21</v>
      </c>
      <c r="C19" s="176" t="s">
        <v>130</v>
      </c>
      <c r="D19" s="34"/>
      <c r="E19" s="34">
        <v>3</v>
      </c>
      <c r="F19" s="34">
        <v>2</v>
      </c>
      <c r="G19" s="34">
        <v>3</v>
      </c>
      <c r="H19" s="35">
        <v>3</v>
      </c>
      <c r="I19" s="33">
        <v>1</v>
      </c>
      <c r="J19" s="34">
        <v>5</v>
      </c>
      <c r="K19" s="34">
        <v>0</v>
      </c>
      <c r="L19" s="34">
        <v>3</v>
      </c>
      <c r="M19" s="34">
        <v>2</v>
      </c>
      <c r="N19" s="34">
        <v>2</v>
      </c>
      <c r="O19" s="32">
        <f t="shared" si="4"/>
        <v>24</v>
      </c>
      <c r="P19" s="167">
        <f t="shared" si="5"/>
        <v>0.63157894736842102</v>
      </c>
      <c r="Q19" s="316" t="str">
        <f t="shared" si="6"/>
        <v>llllllllllllllllllllllll</v>
      </c>
    </row>
    <row r="20" spans="2:17" ht="15.75" thickBot="1" x14ac:dyDescent="0.3">
      <c r="B20" s="15" t="s">
        <v>38</v>
      </c>
      <c r="C20" s="176" t="s">
        <v>131</v>
      </c>
      <c r="D20" s="34"/>
      <c r="E20" s="34">
        <v>1</v>
      </c>
      <c r="F20" s="34">
        <v>2</v>
      </c>
      <c r="G20" s="34">
        <v>3</v>
      </c>
      <c r="H20" s="35">
        <v>2</v>
      </c>
      <c r="I20" s="33">
        <v>1</v>
      </c>
      <c r="J20" s="34">
        <v>3</v>
      </c>
      <c r="K20" s="34">
        <v>3</v>
      </c>
      <c r="L20" s="34">
        <v>3</v>
      </c>
      <c r="M20" s="34">
        <v>4</v>
      </c>
      <c r="N20" s="34"/>
      <c r="O20" s="32">
        <f t="shared" si="4"/>
        <v>22</v>
      </c>
      <c r="P20" s="167">
        <f t="shared" si="5"/>
        <v>0.57894736842105265</v>
      </c>
      <c r="Q20" s="316" t="str">
        <f t="shared" si="6"/>
        <v>llllllllllllllllllllll</v>
      </c>
    </row>
    <row r="21" spans="2:17" ht="15.75" thickBot="1" x14ac:dyDescent="0.3">
      <c r="B21" s="15" t="s">
        <v>40</v>
      </c>
      <c r="C21" s="176" t="s">
        <v>132</v>
      </c>
      <c r="D21" s="34"/>
      <c r="E21" s="34">
        <v>0</v>
      </c>
      <c r="F21" s="34">
        <v>0</v>
      </c>
      <c r="G21" s="34">
        <v>0</v>
      </c>
      <c r="H21" s="35">
        <v>0</v>
      </c>
      <c r="I21" s="33"/>
      <c r="J21" s="34"/>
      <c r="K21" s="34"/>
      <c r="L21" s="34">
        <v>0</v>
      </c>
      <c r="M21" s="34"/>
      <c r="N21" s="34"/>
      <c r="O21" s="32">
        <f t="shared" si="4"/>
        <v>0</v>
      </c>
      <c r="P21" s="167">
        <f t="shared" si="5"/>
        <v>0</v>
      </c>
      <c r="Q21" s="316" t="str">
        <f t="shared" si="6"/>
        <v/>
      </c>
    </row>
    <row r="22" spans="2:17" ht="15.75" thickBot="1" x14ac:dyDescent="0.3">
      <c r="B22" s="15" t="s">
        <v>42</v>
      </c>
      <c r="C22" s="176" t="s">
        <v>133</v>
      </c>
      <c r="D22" s="34"/>
      <c r="E22" s="34">
        <v>3</v>
      </c>
      <c r="F22" s="34">
        <v>2</v>
      </c>
      <c r="G22" s="34">
        <v>5</v>
      </c>
      <c r="H22" s="35">
        <v>3</v>
      </c>
      <c r="I22" s="33">
        <v>3</v>
      </c>
      <c r="J22" s="34">
        <v>5</v>
      </c>
      <c r="K22" s="34">
        <v>4</v>
      </c>
      <c r="L22" s="36">
        <v>3</v>
      </c>
      <c r="M22" s="34">
        <v>4</v>
      </c>
      <c r="N22" s="34">
        <v>2</v>
      </c>
      <c r="O22" s="32">
        <f t="shared" si="4"/>
        <v>34</v>
      </c>
      <c r="P22" s="167">
        <f t="shared" si="5"/>
        <v>0.89473684210526316</v>
      </c>
      <c r="Q22" s="316" t="str">
        <f t="shared" si="6"/>
        <v>llllllllllllllllllllllllllllllllll</v>
      </c>
    </row>
    <row r="23" spans="2:17" ht="15.75" thickBot="1" x14ac:dyDescent="0.3">
      <c r="B23" s="15" t="s">
        <v>42</v>
      </c>
      <c r="C23" s="176" t="s">
        <v>134</v>
      </c>
      <c r="D23" s="34"/>
      <c r="E23" s="34">
        <v>0</v>
      </c>
      <c r="F23" s="34">
        <v>0</v>
      </c>
      <c r="G23" s="34">
        <v>0</v>
      </c>
      <c r="H23" s="35">
        <v>0</v>
      </c>
      <c r="I23" s="33"/>
      <c r="J23" s="34"/>
      <c r="K23" s="34"/>
      <c r="L23" s="36">
        <v>0</v>
      </c>
      <c r="M23" s="34"/>
      <c r="N23" s="34"/>
      <c r="O23" s="32">
        <f t="shared" si="4"/>
        <v>0</v>
      </c>
      <c r="P23" s="167">
        <f t="shared" si="5"/>
        <v>0</v>
      </c>
      <c r="Q23" s="316" t="str">
        <f t="shared" si="6"/>
        <v/>
      </c>
    </row>
    <row r="24" spans="2:17" ht="15.75" thickBot="1" x14ac:dyDescent="0.3">
      <c r="B24" s="37" t="s">
        <v>45</v>
      </c>
      <c r="C24" s="176" t="s">
        <v>135</v>
      </c>
      <c r="D24" s="34"/>
      <c r="E24" s="34">
        <v>3</v>
      </c>
      <c r="F24" s="34">
        <v>2</v>
      </c>
      <c r="G24" s="34">
        <v>0</v>
      </c>
      <c r="H24" s="35">
        <v>2</v>
      </c>
      <c r="I24" s="33">
        <v>1</v>
      </c>
      <c r="J24" s="34">
        <v>3</v>
      </c>
      <c r="K24" s="34">
        <v>2</v>
      </c>
      <c r="L24" s="36">
        <v>3</v>
      </c>
      <c r="M24" s="34">
        <v>3</v>
      </c>
      <c r="N24" s="34">
        <v>1</v>
      </c>
      <c r="O24" s="32">
        <f t="shared" si="4"/>
        <v>20</v>
      </c>
      <c r="P24" s="167">
        <f t="shared" si="5"/>
        <v>0.52631578947368418</v>
      </c>
      <c r="Q24" s="316" t="str">
        <f t="shared" si="6"/>
        <v>llllllllllllllllllll</v>
      </c>
    </row>
    <row r="25" spans="2:17" ht="15.75" thickBot="1" x14ac:dyDescent="0.3">
      <c r="B25" s="21"/>
      <c r="C25" s="22" t="s">
        <v>31</v>
      </c>
      <c r="D25" s="38"/>
      <c r="E25" s="38">
        <f t="shared" ref="E25:N25" si="7">SUM(E17:E24)</f>
        <v>16</v>
      </c>
      <c r="F25" s="38">
        <f t="shared" si="7"/>
        <v>13</v>
      </c>
      <c r="G25" s="38">
        <f t="shared" si="7"/>
        <v>20</v>
      </c>
      <c r="H25" s="38">
        <f t="shared" si="7"/>
        <v>16</v>
      </c>
      <c r="I25" s="38">
        <f t="shared" si="7"/>
        <v>12</v>
      </c>
      <c r="J25" s="38">
        <f t="shared" si="7"/>
        <v>25</v>
      </c>
      <c r="K25" s="38">
        <f t="shared" si="7"/>
        <v>17</v>
      </c>
      <c r="L25" s="38">
        <f t="shared" si="7"/>
        <v>15</v>
      </c>
      <c r="M25" s="38">
        <f t="shared" si="7"/>
        <v>21</v>
      </c>
      <c r="N25" s="39">
        <f t="shared" si="7"/>
        <v>8</v>
      </c>
      <c r="O25" s="40"/>
      <c r="P25" s="41"/>
    </row>
    <row r="26" spans="2:17" ht="19.5" thickBot="1" x14ac:dyDescent="0.3">
      <c r="B26" s="21"/>
      <c r="C26" s="42" t="s">
        <v>47</v>
      </c>
      <c r="D26" s="43">
        <f>D13+D25</f>
        <v>0</v>
      </c>
      <c r="E26" s="43">
        <f t="shared" ref="E26:N26" si="8">E13+E25</f>
        <v>22</v>
      </c>
      <c r="F26" s="43">
        <f t="shared" si="8"/>
        <v>17</v>
      </c>
      <c r="G26" s="43">
        <f t="shared" si="8"/>
        <v>27</v>
      </c>
      <c r="H26" s="43">
        <f t="shared" si="8"/>
        <v>18</v>
      </c>
      <c r="I26" s="43">
        <f t="shared" si="8"/>
        <v>15</v>
      </c>
      <c r="J26" s="43">
        <f t="shared" si="8"/>
        <v>30</v>
      </c>
      <c r="K26" s="43">
        <f t="shared" si="8"/>
        <v>20</v>
      </c>
      <c r="L26" s="43">
        <f t="shared" si="8"/>
        <v>18</v>
      </c>
      <c r="M26" s="43">
        <f t="shared" si="8"/>
        <v>24</v>
      </c>
      <c r="N26" s="43">
        <f t="shared" si="8"/>
        <v>10</v>
      </c>
      <c r="O26" s="177">
        <f>SUM(D26:N26)</f>
        <v>201</v>
      </c>
      <c r="P26" s="41"/>
    </row>
    <row r="27" spans="2:17" x14ac:dyDescent="0.25">
      <c r="B27" s="45"/>
      <c r="C27" s="158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159"/>
    </row>
    <row r="28" spans="2:17" x14ac:dyDescent="0.25">
      <c r="B28" s="45"/>
      <c r="C28" s="49" t="s">
        <v>48</v>
      </c>
      <c r="D28" s="50"/>
      <c r="E28" s="50">
        <v>14</v>
      </c>
      <c r="F28" s="50">
        <v>11</v>
      </c>
      <c r="G28" s="50">
        <v>2</v>
      </c>
      <c r="H28" s="51">
        <v>6</v>
      </c>
      <c r="I28" s="50">
        <v>4</v>
      </c>
      <c r="J28" s="50">
        <v>1</v>
      </c>
      <c r="K28" s="50">
        <v>5</v>
      </c>
      <c r="L28" s="50">
        <v>3</v>
      </c>
      <c r="M28" s="50">
        <v>7</v>
      </c>
      <c r="N28" s="50">
        <v>5</v>
      </c>
      <c r="O28" s="52"/>
      <c r="P28" s="159"/>
    </row>
    <row r="29" spans="2:17" x14ac:dyDescent="0.25">
      <c r="B29" s="45"/>
      <c r="C29" s="53"/>
      <c r="D29" s="50"/>
      <c r="E29" s="50">
        <v>21</v>
      </c>
      <c r="F29" s="50">
        <v>18</v>
      </c>
      <c r="G29" s="50">
        <v>9</v>
      </c>
      <c r="H29" s="51">
        <v>13</v>
      </c>
      <c r="I29" s="50">
        <v>11</v>
      </c>
      <c r="J29" s="50">
        <v>8</v>
      </c>
      <c r="K29" s="50">
        <v>12</v>
      </c>
      <c r="L29" s="50">
        <v>10</v>
      </c>
      <c r="M29" s="50">
        <v>14</v>
      </c>
      <c r="N29" s="50">
        <v>12</v>
      </c>
      <c r="O29" s="52"/>
      <c r="P29" s="159"/>
    </row>
    <row r="30" spans="2:17" x14ac:dyDescent="0.25">
      <c r="B30" s="45"/>
      <c r="C30" s="53"/>
      <c r="D30" s="50"/>
      <c r="E30" s="50">
        <v>28</v>
      </c>
      <c r="F30" s="50">
        <v>25</v>
      </c>
      <c r="G30" s="50">
        <v>16</v>
      </c>
      <c r="H30" s="170">
        <v>19</v>
      </c>
      <c r="I30" s="50">
        <v>25</v>
      </c>
      <c r="J30" s="50">
        <v>15</v>
      </c>
      <c r="K30" s="50">
        <v>19</v>
      </c>
      <c r="L30" s="50">
        <v>17</v>
      </c>
      <c r="M30" s="50">
        <v>21</v>
      </c>
      <c r="N30" s="50"/>
      <c r="O30" s="52"/>
      <c r="P30" s="159"/>
    </row>
    <row r="31" spans="2:17" x14ac:dyDescent="0.25">
      <c r="B31" s="45"/>
      <c r="C31" s="53"/>
      <c r="D31" s="50"/>
      <c r="E31" s="50"/>
      <c r="F31" s="50"/>
      <c r="G31" s="50">
        <v>23</v>
      </c>
      <c r="H31" s="51">
        <v>27</v>
      </c>
      <c r="I31" s="50"/>
      <c r="J31" s="50">
        <v>22</v>
      </c>
      <c r="K31" s="50">
        <v>26</v>
      </c>
      <c r="L31" s="171">
        <v>24</v>
      </c>
      <c r="M31" s="50">
        <v>28</v>
      </c>
      <c r="N31" s="50"/>
      <c r="O31" s="52"/>
      <c r="P31" s="159"/>
    </row>
    <row r="32" spans="2:17" x14ac:dyDescent="0.25">
      <c r="B32" s="45"/>
      <c r="C32" s="53"/>
      <c r="D32" s="50"/>
      <c r="E32" s="50"/>
      <c r="F32" s="50"/>
      <c r="G32" s="50">
        <v>30</v>
      </c>
      <c r="H32" s="51"/>
      <c r="I32" s="50"/>
      <c r="J32" s="50">
        <v>29</v>
      </c>
      <c r="K32" s="50"/>
      <c r="L32" s="171">
        <v>31</v>
      </c>
      <c r="M32" s="50"/>
      <c r="N32" s="50"/>
      <c r="O32" s="52"/>
      <c r="P32" s="159"/>
    </row>
    <row r="33" spans="2:16" ht="15.75" thickBot="1" x14ac:dyDescent="0.3">
      <c r="B33" s="45"/>
      <c r="C33" s="53"/>
      <c r="D33" s="54"/>
      <c r="E33" s="54"/>
      <c r="F33" s="54"/>
      <c r="G33" s="54"/>
      <c r="H33" s="55"/>
      <c r="I33" s="54"/>
      <c r="J33" s="54"/>
      <c r="K33" s="54"/>
      <c r="L33" s="54"/>
      <c r="M33" s="54"/>
      <c r="N33" s="55"/>
      <c r="O33" s="56"/>
      <c r="P33" s="57"/>
    </row>
    <row r="34" spans="2:16" x14ac:dyDescent="0.25">
      <c r="B34" s="214"/>
      <c r="C34" s="215" t="s">
        <v>49</v>
      </c>
      <c r="D34" s="217">
        <v>0</v>
      </c>
      <c r="E34" s="203">
        <v>3</v>
      </c>
      <c r="F34" s="203">
        <v>3</v>
      </c>
      <c r="G34" s="203">
        <v>5</v>
      </c>
      <c r="H34" s="203">
        <v>4</v>
      </c>
      <c r="I34" s="203">
        <v>3</v>
      </c>
      <c r="J34" s="203">
        <v>5</v>
      </c>
      <c r="K34" s="203">
        <v>4</v>
      </c>
      <c r="L34" s="203">
        <v>5</v>
      </c>
      <c r="M34" s="203">
        <v>4</v>
      </c>
      <c r="N34" s="206">
        <v>2</v>
      </c>
      <c r="O34" s="208"/>
      <c r="P34" s="210">
        <f>SUM(D34:O34)</f>
        <v>38</v>
      </c>
    </row>
    <row r="35" spans="2:16" ht="15.75" thickBot="1" x14ac:dyDescent="0.3">
      <c r="B35" s="214"/>
      <c r="C35" s="216"/>
      <c r="D35" s="218"/>
      <c r="E35" s="204"/>
      <c r="F35" s="204"/>
      <c r="G35" s="204"/>
      <c r="H35" s="204"/>
      <c r="I35" s="205"/>
      <c r="J35" s="204"/>
      <c r="K35" s="204"/>
      <c r="L35" s="204"/>
      <c r="M35" s="204"/>
      <c r="N35" s="207"/>
      <c r="O35" s="209"/>
      <c r="P35" s="211"/>
    </row>
    <row r="36" spans="2:16" ht="15.75" thickBot="1" x14ac:dyDescent="0.3">
      <c r="B36" s="45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159"/>
    </row>
    <row r="37" spans="2:16" x14ac:dyDescent="0.25">
      <c r="B37" s="45"/>
      <c r="C37" s="304" t="s">
        <v>50</v>
      </c>
      <c r="D37" s="156"/>
      <c r="E37" s="160"/>
      <c r="F37" s="160"/>
      <c r="G37" s="160"/>
      <c r="H37" s="172">
        <v>19</v>
      </c>
      <c r="I37" s="160"/>
      <c r="J37" s="160"/>
      <c r="K37" s="160"/>
      <c r="L37" s="172">
        <v>24</v>
      </c>
      <c r="M37" s="160"/>
      <c r="N37" s="61"/>
      <c r="O37" s="306" t="s">
        <v>51</v>
      </c>
      <c r="P37" s="307"/>
    </row>
    <row r="38" spans="2:16" x14ac:dyDescent="0.25">
      <c r="B38" s="45"/>
      <c r="C38" s="305"/>
      <c r="D38" s="62"/>
      <c r="E38" s="63"/>
      <c r="F38" s="63"/>
      <c r="G38" s="63"/>
      <c r="H38" s="63"/>
      <c r="I38" s="63"/>
      <c r="J38" s="63"/>
      <c r="K38" s="63"/>
      <c r="L38" s="171">
        <v>31</v>
      </c>
      <c r="M38" s="63"/>
      <c r="N38" s="64"/>
      <c r="O38" s="308"/>
      <c r="P38" s="309"/>
    </row>
    <row r="39" spans="2:16" x14ac:dyDescent="0.25">
      <c r="B39" s="45"/>
      <c r="C39" s="305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5"/>
      <c r="O39" s="308"/>
      <c r="P39" s="309"/>
    </row>
    <row r="40" spans="2:16" x14ac:dyDescent="0.25">
      <c r="B40" s="45"/>
      <c r="C40" s="157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5"/>
      <c r="O40" s="158"/>
      <c r="P40" s="159"/>
    </row>
    <row r="41" spans="2:16" ht="16.5" thickBot="1" x14ac:dyDescent="0.3">
      <c r="B41" s="67"/>
      <c r="C41" s="68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1"/>
      <c r="O41" s="312">
        <v>3</v>
      </c>
      <c r="P41" s="313"/>
    </row>
    <row r="42" spans="2:16" ht="15.75" thickBot="1" x14ac:dyDescent="0.3">
      <c r="B42" s="189" t="s">
        <v>123</v>
      </c>
      <c r="C42" s="190"/>
      <c r="D42" s="163" t="s">
        <v>122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5"/>
    </row>
    <row r="43" spans="2:16" ht="15.75" thickBot="1" x14ac:dyDescent="0.3">
      <c r="B43" s="189" t="s">
        <v>124</v>
      </c>
      <c r="C43" s="190"/>
      <c r="D43" s="163" t="s">
        <v>125</v>
      </c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5.75" thickBot="1" x14ac:dyDescent="0.3">
      <c r="B44" s="185" t="s">
        <v>55</v>
      </c>
      <c r="C44" s="186"/>
      <c r="D44" s="178" t="s">
        <v>126</v>
      </c>
      <c r="E44" s="179"/>
      <c r="F44" s="179"/>
      <c r="G44" s="179"/>
      <c r="H44" s="179"/>
      <c r="I44" s="179"/>
      <c r="J44" s="180"/>
      <c r="K44" s="314" t="s">
        <v>57</v>
      </c>
      <c r="L44" s="315"/>
      <c r="M44" s="315"/>
      <c r="N44" s="315"/>
      <c r="O44" s="315"/>
      <c r="P44" s="166"/>
    </row>
    <row r="45" spans="2:16" ht="15.75" thickBot="1" x14ac:dyDescent="0.3">
      <c r="B45" s="189"/>
      <c r="C45" s="196"/>
      <c r="D45" s="196"/>
      <c r="E45" s="196"/>
      <c r="F45" s="196"/>
      <c r="G45" s="196"/>
      <c r="H45" s="196"/>
      <c r="I45" s="196"/>
      <c r="J45" s="190"/>
      <c r="K45" s="178" t="s">
        <v>119</v>
      </c>
      <c r="L45" s="179"/>
      <c r="M45" s="179"/>
      <c r="N45" s="179"/>
      <c r="O45" s="179"/>
      <c r="P45" s="180"/>
    </row>
    <row r="46" spans="2:16" ht="16.5" thickBot="1" x14ac:dyDescent="0.3">
      <c r="B46" s="189" t="s">
        <v>120</v>
      </c>
      <c r="C46" s="196"/>
      <c r="D46" s="196"/>
      <c r="E46" s="196"/>
      <c r="F46" s="196"/>
      <c r="G46" s="196"/>
      <c r="H46" s="196"/>
      <c r="I46" s="196"/>
      <c r="J46" s="190"/>
      <c r="K46" s="79"/>
      <c r="L46" s="181" t="s">
        <v>59</v>
      </c>
      <c r="M46" s="182"/>
      <c r="N46" s="169">
        <v>3</v>
      </c>
      <c r="O46" s="310" t="s">
        <v>121</v>
      </c>
      <c r="P46" s="311"/>
    </row>
    <row r="47" spans="2:16" ht="15.75" thickBot="1" x14ac:dyDescent="0.3">
      <c r="B47" s="185" t="s">
        <v>60</v>
      </c>
      <c r="C47" s="186"/>
      <c r="D47" s="161" t="s">
        <v>61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162"/>
    </row>
    <row r="48" spans="2:16" ht="16.5" thickBot="1" x14ac:dyDescent="0.3">
      <c r="C48" s="317"/>
      <c r="D48" s="318"/>
      <c r="E48" s="318"/>
      <c r="F48" s="318"/>
      <c r="G48" s="318"/>
      <c r="H48" s="319" t="s">
        <v>137</v>
      </c>
      <c r="I48" s="319"/>
      <c r="J48" s="319"/>
      <c r="K48" s="319"/>
      <c r="L48" s="319"/>
      <c r="M48" s="319"/>
      <c r="N48" s="319"/>
      <c r="O48" s="319"/>
      <c r="P48" s="320"/>
    </row>
  </sheetData>
  <mergeCells count="38">
    <mergeCell ref="H48:P48"/>
    <mergeCell ref="B46:J46"/>
    <mergeCell ref="L46:M46"/>
    <mergeCell ref="O46:P46"/>
    <mergeCell ref="B47:C47"/>
    <mergeCell ref="O41:P41"/>
    <mergeCell ref="B42:C42"/>
    <mergeCell ref="B43:C43"/>
    <mergeCell ref="B44:C44"/>
    <mergeCell ref="D44:J44"/>
    <mergeCell ref="B45:J45"/>
    <mergeCell ref="K44:O44"/>
    <mergeCell ref="K45:P45"/>
    <mergeCell ref="C37:C39"/>
    <mergeCell ref="O37:P39"/>
    <mergeCell ref="F34:F35"/>
    <mergeCell ref="G34:G35"/>
    <mergeCell ref="H34:H35"/>
    <mergeCell ref="I34:I35"/>
    <mergeCell ref="J34:J35"/>
    <mergeCell ref="K34:K35"/>
    <mergeCell ref="E34:E35"/>
    <mergeCell ref="L34:L35"/>
    <mergeCell ref="M34:M35"/>
    <mergeCell ref="N34:N35"/>
    <mergeCell ref="O34:O35"/>
    <mergeCell ref="P34:P35"/>
    <mergeCell ref="B15:B16"/>
    <mergeCell ref="C15:C16"/>
    <mergeCell ref="B34:B35"/>
    <mergeCell ref="C34:C35"/>
    <mergeCell ref="D34:D35"/>
    <mergeCell ref="B14:C14"/>
    <mergeCell ref="B1:P1"/>
    <mergeCell ref="B2:P2"/>
    <mergeCell ref="B3:P3"/>
    <mergeCell ref="B4:B5"/>
    <mergeCell ref="C4:C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ANUAL </vt:lpstr>
      <vt:lpstr>PERIODO </vt:lpstr>
      <vt:lpstr>FEBRERO </vt:lpstr>
      <vt:lpstr>MARZO</vt:lpstr>
      <vt:lpstr>ABRIL </vt:lpstr>
      <vt:lpstr>MAYO </vt:lpstr>
      <vt:lpstr>JUNIO</vt:lpstr>
      <vt:lpstr>ANUAL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sdasilva</dc:creator>
  <cp:lastModifiedBy>Usuario</cp:lastModifiedBy>
  <cp:lastPrinted>2023-11-29T18:37:33Z</cp:lastPrinted>
  <dcterms:created xsi:type="dcterms:W3CDTF">2022-12-21T14:06:31Z</dcterms:created>
  <dcterms:modified xsi:type="dcterms:W3CDTF">2023-12-14T11:44:20Z</dcterms:modified>
</cp:coreProperties>
</file>